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6.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7.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18.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9.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0.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1.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2.xml" ContentType="application/vnd.openxmlformats-officedocument.drawing+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3.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24.xml" ContentType="application/vnd.openxmlformats-officedocument.drawing+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25.xml" ContentType="application/vnd.openxmlformats-officedocument.drawing+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28.xml" ContentType="application/vnd.openxmlformats-officedocument.drawing+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29.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30.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armarthenshire.sharepoint.com/sites/TM_COM_DMT2-DepartmentalPerformanceFramework/Shared Documents/Departmental Performance Framework/Performance Tool/Intranet Version LJ/"/>
    </mc:Choice>
  </mc:AlternateContent>
  <xr:revisionPtr revIDLastSave="63" documentId="8_{7F2AA973-6697-4864-A30D-B469DC7B6D0E}" xr6:coauthVersionLast="47" xr6:coauthVersionMax="47" xr10:uidLastSave="{C014C5C1-D6F8-42CD-94E6-3E0D54F8A125}"/>
  <bookViews>
    <workbookView xWindow="-108" yWindow="-108" windowWidth="23256" windowHeight="12456" tabRatio="849" firstSheet="26" activeTab="31" xr2:uid="{74EEF47E-BB5D-459B-A087-7E2E35A5E36C}"/>
  </bookViews>
  <sheets>
    <sheet name="Home" sheetId="55" r:id="rId1"/>
    <sheet name="Summary" sheetId="53" r:id="rId2"/>
    <sheet name="(QS)-% Heat Serv." sheetId="42" r:id="rId3"/>
    <sheet name="(QS) - EICRs" sheetId="41" r:id="rId4"/>
    <sheet name="(QS) - Fire Remedial Works" sheetId="40" r:id="rId5"/>
    <sheet name="(QS)-Fire Risk Assessments" sheetId="39" r:id="rId6"/>
    <sheet name="(PE) - Adult Complaints" sheetId="37" r:id="rId7"/>
    <sheet name="(PE) - Childrens Complaints" sheetId="58" r:id="rId8"/>
    <sheet name="(PE)-Compliments" sheetId="46" r:id="rId9"/>
    <sheet name="(R)-Current Ten Arrears" sheetId="17" r:id="rId10"/>
    <sheet name="(R)-HC DC DP SL" sheetId="14" r:id="rId11"/>
    <sheet name="(R)-Affordable Homes" sheetId="20" r:id="rId12"/>
    <sheet name="(R)-Occ_Rates" sheetId="22" r:id="rId13"/>
    <sheet name="(R)-Urgent Repairs" sheetId="27" r:id="rId14"/>
    <sheet name="(R)-Leisure" sheetId="28" r:id="rId15"/>
    <sheet name="(R)-Voids" sheetId="18" r:id="rId16"/>
    <sheet name="(R)-Disrepair claims " sheetId="65" r:id="rId17"/>
    <sheet name="(QS)-Food" sheetId="24" r:id="rId18"/>
    <sheet name="(QS)-Food Additional" sheetId="60" r:id="rId19"/>
    <sheet name="(QS)-IAA" sheetId="23" r:id="rId20"/>
    <sheet name="(QS)-Temp Accom" sheetId="16" r:id="rId21"/>
    <sheet name="(QS) - Carers" sheetId="34" r:id="rId22"/>
    <sheet name="(WF)-Turnover" sheetId="36" r:id="rId23"/>
    <sheet name="(WF)-Turnover (2)" sheetId="61" r:id="rId24"/>
    <sheet name="(WF)-Essential Learning" sheetId="35" r:id="rId25"/>
    <sheet name="(WF)-Essential Learning (2)" sheetId="50" r:id="rId26"/>
    <sheet name="(WF)-Appraisals" sheetId="25" r:id="rId27"/>
    <sheet name="(WF)-Budget Savings" sheetId="67" r:id="rId28"/>
    <sheet name="(WF)-Sickness absence rate" sheetId="11" r:id="rId29"/>
    <sheet name="(WF) - Agency" sheetId="33" r:id="rId30"/>
    <sheet name="(WF)-Net Promoter Score" sheetId="45" r:id="rId31"/>
    <sheet name="(WF)- Home Care % market share" sheetId="13" r:id="rId32"/>
  </sheets>
  <externalReferences>
    <externalReference r:id="rId33"/>
    <externalReference r:id="rId34"/>
    <externalReference r:id="rId35"/>
  </externalReferences>
  <definedNames>
    <definedName name="Actual">(PeriodInActual*(#REF!&gt;0))*PeriodInPlan</definedName>
    <definedName name="ActualBeyond">PeriodInActual*(#REF!&gt;0)</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6">'(PE) - Adult Complaints'!$A$1:$BC$89</definedName>
    <definedName name="_xlnm.Print_Area" localSheetId="7">'(PE) - Childrens Complaints'!$A$1:$BB$87</definedName>
    <definedName name="_xlnm.Print_Area" localSheetId="8">'(PE)-Compliments'!$B$1:$X$40</definedName>
    <definedName name="_xlnm.Print_Area" localSheetId="21">'(QS) - Carers'!$A$1:$AB$54</definedName>
    <definedName name="_xlnm.Print_Area" localSheetId="3">'(QS) - EICRs'!$A$1:$AA$38</definedName>
    <definedName name="_xlnm.Print_Area" localSheetId="4">'(QS) - Fire Remedial Works'!$A$1:$AA$39</definedName>
    <definedName name="_xlnm.Print_Area" localSheetId="2">'(QS)-% Heat Serv.'!$A$1:$Y$34</definedName>
    <definedName name="_xlnm.Print_Area" localSheetId="5">'(QS)-Fire Risk Assessments'!$A$1:$AA$37</definedName>
    <definedName name="_xlnm.Print_Area" localSheetId="17">'(QS)-Food'!$A$1:$AB$66</definedName>
    <definedName name="_xlnm.Print_Area" localSheetId="18">'(QS)-Food Additional'!$A$1:$AM$49</definedName>
    <definedName name="_xlnm.Print_Area" localSheetId="19">'(QS)-IAA'!$B$1:$AB$43</definedName>
    <definedName name="_xlnm.Print_Area" localSheetId="20">'(QS)-Temp Accom'!$A$1:$BF$37</definedName>
    <definedName name="_xlnm.Print_Area" localSheetId="11">'(R)-Affordable Homes'!$A$1:$AO$44</definedName>
    <definedName name="_xlnm.Print_Area" localSheetId="9">'(R)-Current Ten Arrears'!$A$1:$AA$42</definedName>
    <definedName name="_xlnm.Print_Area" localSheetId="16">'(R)-Disrepair claims '!$A$1:$AA$50</definedName>
    <definedName name="_xlnm.Print_Area" localSheetId="10">'(R)-HC DC DP SL'!$A$1:$Z$68</definedName>
    <definedName name="_xlnm.Print_Area" localSheetId="14">'(R)-Leisure'!$A$1:$AP$87</definedName>
    <definedName name="_xlnm.Print_Area" localSheetId="12">'(R)-Occ_Rates'!$A$1:$AA$40</definedName>
    <definedName name="_xlnm.Print_Area" localSheetId="13">'(R)-Urgent Repairs'!$A$1:$BF$50</definedName>
    <definedName name="_xlnm.Print_Area" localSheetId="15">'(R)-Voids'!$A$1:$BC$33</definedName>
    <definedName name="_xlnm.Print_Area" localSheetId="29">'(WF) - Agency'!$A$1:$AA$46</definedName>
    <definedName name="_xlnm.Print_Area" localSheetId="31">'(WF)- Home Care % market share'!$A$1:$AD$31</definedName>
    <definedName name="_xlnm.Print_Area" localSheetId="26">'(WF)-Appraisals'!$A$1:$Z$36</definedName>
    <definedName name="_xlnm.Print_Area" localSheetId="27">'(WF)-Budget Savings'!$A$1:$W$24</definedName>
    <definedName name="_xlnm.Print_Area" localSheetId="24">'(WF)-Essential Learning'!$A$1:$AB$55</definedName>
    <definedName name="_xlnm.Print_Area" localSheetId="25">'(WF)-Essential Learning (2)'!$A$1:$X$51</definedName>
    <definedName name="_xlnm.Print_Area" localSheetId="30">'(WF)-Net Promoter Score'!$A$1:$Q$38</definedName>
    <definedName name="_xlnm.Print_Area" localSheetId="28">'(WF)-Sickness absence rate'!$A$1:$AC$44</definedName>
    <definedName name="_xlnm.Print_Area" localSheetId="22">'(WF)-Turnover'!$A$1:$AA$34</definedName>
    <definedName name="_xlnm.Print_Area" localSheetId="23">'(WF)-Turnover (2)'!$A$1:$AD$41</definedName>
    <definedName name="_xlnm.Print_Area" localSheetId="0">Home!$D$1:$P$35</definedName>
    <definedName name="_xlnm.Print_Area" localSheetId="1">Summary!$A$1:$T$64</definedName>
    <definedName name="TitleRegion..BO6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67" l="1"/>
  <c r="B17" i="67"/>
  <c r="B16" i="67"/>
  <c r="B15" i="67"/>
  <c r="B14" i="67"/>
  <c r="B13" i="67"/>
  <c r="B12" i="67"/>
  <c r="B11" i="67"/>
  <c r="B10" i="67"/>
  <c r="D6" i="67"/>
  <c r="C6" i="67"/>
  <c r="B9" i="67"/>
  <c r="B8" i="67"/>
  <c r="B7" i="67"/>
  <c r="E6" i="67" l="1"/>
  <c r="P22" i="33" l="1"/>
  <c r="F53" i="53"/>
  <c r="J10" i="41"/>
  <c r="L10" i="40"/>
  <c r="M10" i="40"/>
  <c r="N10" i="40"/>
  <c r="O10" i="40"/>
  <c r="P10" i="40"/>
  <c r="Q10" i="40"/>
  <c r="K10" i="40"/>
  <c r="W15" i="53"/>
  <c r="W45" i="53"/>
  <c r="W42" i="53"/>
  <c r="W41" i="53"/>
  <c r="F64" i="53"/>
  <c r="F63" i="53"/>
  <c r="F60" i="53"/>
  <c r="F59" i="53"/>
  <c r="F58" i="53"/>
  <c r="F57" i="53"/>
  <c r="F56" i="53"/>
  <c r="F55" i="53"/>
  <c r="F54" i="53"/>
  <c r="F52" i="53"/>
  <c r="F50" i="53"/>
  <c r="F49" i="53"/>
  <c r="F48" i="53"/>
  <c r="F47" i="53"/>
  <c r="F46" i="53"/>
  <c r="F45" i="53"/>
  <c r="F41" i="53"/>
  <c r="F44" i="53"/>
  <c r="F39" i="53"/>
  <c r="F43" i="53"/>
  <c r="F38" i="53"/>
  <c r="F42" i="53"/>
  <c r="F37" i="53"/>
  <c r="F40" i="53"/>
  <c r="F34" i="53"/>
  <c r="F33" i="53"/>
  <c r="F32" i="53"/>
  <c r="F31" i="53"/>
  <c r="F30" i="53"/>
  <c r="F29" i="53"/>
  <c r="F28" i="53"/>
  <c r="F27" i="53"/>
  <c r="F26" i="53"/>
  <c r="F25" i="53"/>
  <c r="F24" i="53"/>
  <c r="F23" i="53"/>
  <c r="W17" i="53"/>
  <c r="F17" i="53"/>
  <c r="F16" i="53"/>
  <c r="F15" i="53"/>
  <c r="F14" i="53"/>
  <c r="F13" i="53"/>
  <c r="T46" i="53"/>
  <c r="T20" i="53"/>
  <c r="Q20" i="53"/>
  <c r="Q9" i="41"/>
  <c r="Q10" i="41" s="1"/>
  <c r="K10" i="41"/>
  <c r="L10" i="41"/>
  <c r="M10" i="41"/>
  <c r="N10" i="41"/>
  <c r="O10" i="41"/>
  <c r="P10" i="41"/>
  <c r="J9" i="41"/>
  <c r="K9" i="41"/>
  <c r="L9" i="41"/>
  <c r="M9" i="41"/>
  <c r="N9" i="41"/>
  <c r="O9" i="41"/>
  <c r="P9" i="41"/>
  <c r="W56" i="53"/>
  <c r="W55" i="53"/>
  <c r="W54" i="53"/>
  <c r="T52" i="53"/>
  <c r="U52" i="53"/>
  <c r="S52" i="53"/>
  <c r="W49" i="53"/>
  <c r="W47" i="53"/>
  <c r="W44" i="53"/>
  <c r="W43" i="53"/>
  <c r="W40" i="53"/>
  <c r="W39" i="53"/>
  <c r="W38" i="53"/>
  <c r="W37" i="53"/>
  <c r="W34" i="53"/>
  <c r="W33" i="53"/>
  <c r="W32" i="53"/>
  <c r="W31" i="53"/>
  <c r="W30" i="53"/>
  <c r="W29" i="53"/>
  <c r="W28" i="53"/>
  <c r="W27" i="53"/>
  <c r="W25" i="53"/>
  <c r="W24" i="53"/>
  <c r="W23" i="53"/>
  <c r="W22" i="53"/>
  <c r="W21" i="53"/>
  <c r="W20" i="53"/>
  <c r="W19" i="53"/>
  <c r="W18" i="53"/>
  <c r="W16" i="53"/>
  <c r="Q40" i="24"/>
  <c r="Q10" i="24"/>
  <c r="C24" i="61" l="1"/>
  <c r="R19" i="61"/>
  <c r="R14" i="61"/>
  <c r="R9" i="61"/>
  <c r="C19" i="61"/>
  <c r="C14" i="61"/>
  <c r="C9" i="61"/>
  <c r="P13" i="23"/>
  <c r="N22" i="50"/>
  <c r="N21" i="50"/>
  <c r="AP51" i="58" l="1"/>
  <c r="P51" i="58"/>
  <c r="AP9" i="58"/>
  <c r="P9" i="58"/>
  <c r="AP51" i="37"/>
  <c r="AP9" i="37"/>
  <c r="P9" i="37"/>
  <c r="AR9" i="28"/>
  <c r="AQ9" i="28"/>
  <c r="AR8" i="28"/>
  <c r="AQ8" i="28"/>
  <c r="V49" i="53" l="1"/>
  <c r="V34" i="53"/>
  <c r="J34" i="53"/>
  <c r="K34" i="53"/>
  <c r="L34" i="53"/>
  <c r="M34" i="53"/>
  <c r="N34" i="53"/>
  <c r="O34" i="53"/>
  <c r="P34" i="53"/>
  <c r="Q34" i="53"/>
  <c r="R34" i="53"/>
  <c r="S34" i="53"/>
  <c r="T34" i="53"/>
  <c r="U34" i="53"/>
  <c r="I34" i="53"/>
  <c r="I33" i="53"/>
  <c r="J33" i="53"/>
  <c r="K33" i="53"/>
  <c r="L33" i="53"/>
  <c r="M33" i="53"/>
  <c r="N33" i="53"/>
  <c r="O33" i="53"/>
  <c r="P33" i="53"/>
  <c r="Q33" i="53"/>
  <c r="R33" i="53"/>
  <c r="S33" i="53"/>
  <c r="T33" i="53"/>
  <c r="U33" i="53"/>
  <c r="V33" i="53"/>
  <c r="V32" i="53"/>
  <c r="J32" i="53"/>
  <c r="K32" i="53"/>
  <c r="L32" i="53"/>
  <c r="M32" i="53"/>
  <c r="N32" i="53"/>
  <c r="O32" i="53"/>
  <c r="P32" i="53"/>
  <c r="Q32" i="53"/>
  <c r="R32" i="53"/>
  <c r="S32" i="53"/>
  <c r="T32" i="53"/>
  <c r="U32" i="53"/>
  <c r="I32" i="53"/>
  <c r="T31" i="53"/>
  <c r="U31" i="53"/>
  <c r="V31" i="53"/>
  <c r="K31" i="53"/>
  <c r="L31" i="53"/>
  <c r="M31" i="53"/>
  <c r="N31" i="53"/>
  <c r="O31" i="53"/>
  <c r="P31" i="53"/>
  <c r="Q31" i="53"/>
  <c r="R31" i="53"/>
  <c r="S31" i="53"/>
  <c r="J31" i="53"/>
  <c r="I31" i="53"/>
  <c r="I29" i="53"/>
  <c r="I28" i="53"/>
  <c r="I27" i="53"/>
  <c r="V63" i="53"/>
  <c r="U63" i="53"/>
  <c r="V62" i="53"/>
  <c r="U62" i="53"/>
  <c r="V61" i="53"/>
  <c r="U61" i="53"/>
  <c r="V60" i="53"/>
  <c r="U60" i="53"/>
  <c r="V56" i="53"/>
  <c r="U56" i="53"/>
  <c r="V55" i="53"/>
  <c r="U55" i="53"/>
  <c r="V54" i="53"/>
  <c r="U54" i="53"/>
  <c r="V48" i="53"/>
  <c r="U48" i="53"/>
  <c r="V47" i="53"/>
  <c r="U47" i="53"/>
  <c r="V45" i="53"/>
  <c r="U45" i="53"/>
  <c r="V44" i="53"/>
  <c r="U44" i="53"/>
  <c r="V43" i="53"/>
  <c r="U43" i="53"/>
  <c r="V42" i="53"/>
  <c r="U42" i="53"/>
  <c r="V39" i="53"/>
  <c r="U39" i="53"/>
  <c r="V41" i="53"/>
  <c r="T41" i="53"/>
  <c r="U41" i="53"/>
  <c r="V40" i="53"/>
  <c r="U40" i="53"/>
  <c r="V38" i="53"/>
  <c r="U38" i="53"/>
  <c r="V37" i="53"/>
  <c r="U37" i="53"/>
  <c r="V30" i="53"/>
  <c r="U30" i="53"/>
  <c r="T29" i="53"/>
  <c r="U29" i="53"/>
  <c r="V29" i="53"/>
  <c r="V28" i="53"/>
  <c r="U28" i="53"/>
  <c r="V27" i="53"/>
  <c r="U27" i="53"/>
  <c r="T48" i="53"/>
  <c r="T45" i="53"/>
  <c r="T44" i="53"/>
  <c r="T43" i="53"/>
  <c r="S41" i="53"/>
  <c r="T42" i="53"/>
  <c r="T40" i="53"/>
  <c r="T39" i="53"/>
  <c r="T38" i="53"/>
  <c r="T30" i="53"/>
  <c r="T28" i="53"/>
  <c r="T27" i="53"/>
  <c r="V25" i="53"/>
  <c r="U25" i="53"/>
  <c r="V24" i="53"/>
  <c r="U24" i="53"/>
  <c r="V23" i="53"/>
  <c r="U23" i="53"/>
  <c r="V22" i="53"/>
  <c r="U22" i="53"/>
  <c r="V21" i="53"/>
  <c r="U21" i="53"/>
  <c r="V20" i="53"/>
  <c r="U20" i="53"/>
  <c r="V19" i="53"/>
  <c r="U19" i="53"/>
  <c r="V18" i="53"/>
  <c r="U18" i="53"/>
  <c r="V17" i="53"/>
  <c r="U17" i="53"/>
  <c r="V16" i="53"/>
  <c r="U16" i="53"/>
  <c r="T16" i="53"/>
  <c r="U15" i="53"/>
  <c r="V15" i="53"/>
  <c r="U14" i="53"/>
  <c r="N26" i="50"/>
  <c r="N27" i="50"/>
  <c r="N28" i="50"/>
  <c r="N29" i="50"/>
  <c r="N30" i="50"/>
  <c r="N31" i="50"/>
  <c r="U49" i="53" l="1"/>
  <c r="O22" i="33"/>
  <c r="AO51" i="58"/>
  <c r="AN51" i="58"/>
  <c r="O51" i="58"/>
  <c r="N51" i="58"/>
  <c r="O9" i="58"/>
  <c r="N9" i="58"/>
  <c r="AO51" i="37" l="1"/>
  <c r="AN51" i="37"/>
  <c r="AO9" i="37"/>
  <c r="O9" i="37"/>
  <c r="N9" i="37"/>
  <c r="AQ12" i="28"/>
  <c r="AR12" i="28" s="1"/>
  <c r="AS12" i="28" s="1"/>
  <c r="AT12" i="28" s="1"/>
  <c r="AU12" i="28" s="1"/>
  <c r="AV12" i="28" s="1"/>
  <c r="AW12" i="28" s="1"/>
  <c r="AX12" i="28" s="1"/>
  <c r="AY12" i="28" s="1"/>
  <c r="AZ12" i="28" s="1"/>
  <c r="BA12" i="28" s="1"/>
  <c r="AP8" i="28"/>
  <c r="B24" i="61"/>
  <c r="Q19" i="61"/>
  <c r="B19" i="61"/>
  <c r="Q14" i="61"/>
  <c r="B14" i="61"/>
  <c r="Q9" i="61"/>
  <c r="B9" i="61"/>
  <c r="B26" i="60"/>
  <c r="C26" i="60"/>
  <c r="D26" i="60"/>
  <c r="E26" i="60"/>
  <c r="F26" i="60"/>
  <c r="G26" i="60"/>
  <c r="H26" i="60"/>
  <c r="I26" i="60"/>
  <c r="J26" i="60"/>
  <c r="K26" i="60"/>
  <c r="L26" i="60"/>
  <c r="B19" i="60"/>
  <c r="C19" i="60"/>
  <c r="D19" i="60"/>
  <c r="E19" i="60"/>
  <c r="F19" i="60"/>
  <c r="G19" i="60"/>
  <c r="H19" i="60"/>
  <c r="I19" i="60"/>
  <c r="J19" i="60"/>
  <c r="K19" i="60"/>
  <c r="L19" i="60"/>
  <c r="M19" i="60"/>
  <c r="B12" i="60"/>
  <c r="C12" i="60"/>
  <c r="D12" i="60"/>
  <c r="E12" i="60"/>
  <c r="F12" i="60"/>
  <c r="G12" i="60"/>
  <c r="H12" i="60"/>
  <c r="I12" i="60"/>
  <c r="J12" i="60"/>
  <c r="K12" i="60"/>
  <c r="L12" i="60"/>
  <c r="M12" i="60"/>
  <c r="P12" i="60"/>
  <c r="Q12" i="60"/>
  <c r="R12" i="60"/>
  <c r="S12" i="60"/>
  <c r="T12" i="60"/>
  <c r="U12" i="60"/>
  <c r="V12" i="60"/>
  <c r="W12" i="60"/>
  <c r="X12" i="60"/>
  <c r="Y12" i="60"/>
  <c r="Z12" i="60"/>
  <c r="AA12" i="60"/>
  <c r="B5" i="60"/>
  <c r="C5" i="60"/>
  <c r="D5" i="60"/>
  <c r="E5" i="60"/>
  <c r="F5" i="60"/>
  <c r="G5" i="60"/>
  <c r="H5" i="60"/>
  <c r="I5" i="60"/>
  <c r="J5" i="60"/>
  <c r="K5" i="60"/>
  <c r="L5" i="60"/>
  <c r="M5" i="60"/>
  <c r="P5" i="60"/>
  <c r="Q5" i="60"/>
  <c r="R5" i="60"/>
  <c r="S5" i="60"/>
  <c r="T5" i="60"/>
  <c r="U5" i="60"/>
  <c r="V5" i="60"/>
  <c r="W5" i="60"/>
  <c r="X5" i="60"/>
  <c r="Y5" i="60"/>
  <c r="Z5" i="60"/>
  <c r="AA5" i="60"/>
  <c r="R12" i="28"/>
  <c r="S12" i="28"/>
  <c r="T12" i="28"/>
  <c r="U12" i="28"/>
  <c r="V12" i="28"/>
  <c r="W12" i="28"/>
  <c r="X12" i="28"/>
  <c r="Y12" i="28"/>
  <c r="P12" i="28"/>
  <c r="Q12" i="28"/>
  <c r="O12" i="28"/>
  <c r="N12" i="28"/>
  <c r="AP12" i="28"/>
  <c r="AP9" i="28"/>
  <c r="AP11" i="28" l="1"/>
  <c r="AQ11" i="28" s="1"/>
  <c r="W50" i="53" l="1"/>
  <c r="AR11" i="28"/>
  <c r="U50" i="53"/>
  <c r="V50" i="53"/>
  <c r="T62" i="53"/>
  <c r="J62" i="53"/>
  <c r="K62" i="53"/>
  <c r="L62" i="53"/>
  <c r="M62" i="53"/>
  <c r="N62" i="53"/>
  <c r="O62" i="53"/>
  <c r="P62" i="53"/>
  <c r="Q62" i="53"/>
  <c r="R62" i="53"/>
  <c r="S62" i="53"/>
  <c r="I62" i="53"/>
  <c r="J61" i="53"/>
  <c r="K61" i="53"/>
  <c r="L61" i="53"/>
  <c r="M61" i="53"/>
  <c r="N61" i="53"/>
  <c r="O61" i="53"/>
  <c r="P61" i="53"/>
  <c r="Q61" i="53"/>
  <c r="R61" i="53"/>
  <c r="S61" i="53"/>
  <c r="T61" i="53"/>
  <c r="I61" i="53"/>
  <c r="T60" i="53"/>
  <c r="T25" i="53"/>
  <c r="T24" i="53"/>
  <c r="T23" i="53"/>
  <c r="J22" i="53"/>
  <c r="K22" i="53"/>
  <c r="L22" i="53"/>
  <c r="M22" i="53"/>
  <c r="N22" i="53"/>
  <c r="O22" i="53"/>
  <c r="P22" i="53"/>
  <c r="Q22" i="53"/>
  <c r="R22" i="53"/>
  <c r="S22" i="53"/>
  <c r="T22" i="53"/>
  <c r="I22" i="53"/>
  <c r="J21" i="53"/>
  <c r="K21" i="53"/>
  <c r="L21" i="53"/>
  <c r="M21" i="53"/>
  <c r="N21" i="53"/>
  <c r="O21" i="53"/>
  <c r="P21" i="53"/>
  <c r="Q21" i="53"/>
  <c r="R21" i="53"/>
  <c r="S21" i="53"/>
  <c r="T21" i="53"/>
  <c r="I21" i="53"/>
  <c r="J20" i="53"/>
  <c r="K20" i="53"/>
  <c r="L20" i="53"/>
  <c r="M20" i="53"/>
  <c r="N20" i="53"/>
  <c r="O20" i="53"/>
  <c r="P20" i="53"/>
  <c r="R20" i="53"/>
  <c r="S20" i="53"/>
  <c r="I20" i="53"/>
  <c r="J19" i="53"/>
  <c r="K19" i="53"/>
  <c r="L19" i="53"/>
  <c r="M19" i="53"/>
  <c r="N19" i="53"/>
  <c r="O19" i="53"/>
  <c r="P19" i="53"/>
  <c r="Q19" i="53"/>
  <c r="R19" i="53"/>
  <c r="S19" i="53"/>
  <c r="T19" i="53"/>
  <c r="I19" i="53"/>
  <c r="J18" i="53"/>
  <c r="K18" i="53"/>
  <c r="L18" i="53"/>
  <c r="M18" i="53"/>
  <c r="N18" i="53"/>
  <c r="O18" i="53"/>
  <c r="P18" i="53"/>
  <c r="Q18" i="53"/>
  <c r="R18" i="53"/>
  <c r="S18" i="53"/>
  <c r="T18" i="53"/>
  <c r="I18" i="53"/>
  <c r="J17" i="53"/>
  <c r="K17" i="53"/>
  <c r="L17" i="53"/>
  <c r="M17" i="53"/>
  <c r="N17" i="53"/>
  <c r="O17" i="53"/>
  <c r="P17" i="53"/>
  <c r="Q17" i="53"/>
  <c r="R17" i="53"/>
  <c r="S17" i="53"/>
  <c r="T17" i="53"/>
  <c r="I17" i="53"/>
  <c r="O11" i="22"/>
  <c r="P11" i="22"/>
  <c r="Q11" i="22"/>
  <c r="R11" i="22"/>
  <c r="S11" i="22"/>
  <c r="T11" i="22"/>
  <c r="U11" i="22"/>
  <c r="V11" i="22"/>
  <c r="W11" i="22"/>
  <c r="X11" i="22"/>
  <c r="Y11" i="22"/>
  <c r="Z11" i="22"/>
  <c r="T37" i="53"/>
  <c r="J52" i="53"/>
  <c r="K52" i="53"/>
  <c r="L52" i="53"/>
  <c r="M52" i="53"/>
  <c r="N52" i="53"/>
  <c r="O52" i="53"/>
  <c r="P52" i="53"/>
  <c r="Q52" i="53"/>
  <c r="R52" i="53"/>
  <c r="I52" i="53"/>
  <c r="T56" i="53"/>
  <c r="T55" i="53"/>
  <c r="T54" i="53"/>
  <c r="T15" i="53"/>
  <c r="T14" i="53"/>
  <c r="E64" i="53"/>
  <c r="S60" i="53"/>
  <c r="R60" i="53"/>
  <c r="Q60" i="53"/>
  <c r="P60" i="53"/>
  <c r="O60" i="53"/>
  <c r="N60" i="53"/>
  <c r="M60" i="53"/>
  <c r="L60" i="53"/>
  <c r="K60" i="53"/>
  <c r="J60" i="53"/>
  <c r="I60" i="53"/>
  <c r="Q59" i="53"/>
  <c r="N59" i="53"/>
  <c r="K59" i="53"/>
  <c r="Q57" i="53"/>
  <c r="S55" i="53"/>
  <c r="R55" i="53"/>
  <c r="Q55" i="53"/>
  <c r="P55" i="53"/>
  <c r="O55" i="53"/>
  <c r="N55" i="53"/>
  <c r="M55" i="53"/>
  <c r="L55" i="53"/>
  <c r="K55" i="53"/>
  <c r="J55" i="53"/>
  <c r="I55" i="53"/>
  <c r="S54" i="53"/>
  <c r="R54" i="53"/>
  <c r="Q54" i="53"/>
  <c r="P54" i="53"/>
  <c r="O54" i="53"/>
  <c r="N54" i="53"/>
  <c r="M54" i="53"/>
  <c r="L54" i="53"/>
  <c r="K54" i="53"/>
  <c r="J54" i="53"/>
  <c r="I54" i="53"/>
  <c r="S48" i="53"/>
  <c r="R48" i="53"/>
  <c r="Q48" i="53"/>
  <c r="P48" i="53"/>
  <c r="O48" i="53"/>
  <c r="N48" i="53"/>
  <c r="M48" i="53"/>
  <c r="L48" i="53"/>
  <c r="K48" i="53"/>
  <c r="J48" i="53"/>
  <c r="I48" i="53"/>
  <c r="Q46" i="53"/>
  <c r="N46" i="53"/>
  <c r="K46" i="53"/>
  <c r="S45" i="53"/>
  <c r="R45" i="53"/>
  <c r="Q45" i="53"/>
  <c r="P45" i="53"/>
  <c r="O45" i="53"/>
  <c r="N45" i="53"/>
  <c r="M45" i="53"/>
  <c r="L45" i="53"/>
  <c r="K45" i="53"/>
  <c r="J45" i="53"/>
  <c r="I45" i="53"/>
  <c r="S44" i="53"/>
  <c r="R44" i="53"/>
  <c r="Q44" i="53"/>
  <c r="P44" i="53"/>
  <c r="O44" i="53"/>
  <c r="N44" i="53"/>
  <c r="M44" i="53"/>
  <c r="L44" i="53"/>
  <c r="K44" i="53"/>
  <c r="J44" i="53"/>
  <c r="I44" i="53"/>
  <c r="S43" i="53"/>
  <c r="R43" i="53"/>
  <c r="Q43" i="53"/>
  <c r="P43" i="53"/>
  <c r="O43" i="53"/>
  <c r="N43" i="53"/>
  <c r="M43" i="53"/>
  <c r="L43" i="53"/>
  <c r="K43" i="53"/>
  <c r="J43" i="53"/>
  <c r="I43" i="53"/>
  <c r="S42" i="53"/>
  <c r="R42" i="53"/>
  <c r="Q42" i="53"/>
  <c r="P42" i="53"/>
  <c r="O42" i="53"/>
  <c r="N42" i="53"/>
  <c r="M42" i="53"/>
  <c r="L42" i="53"/>
  <c r="K42" i="53"/>
  <c r="J42" i="53"/>
  <c r="I42" i="53"/>
  <c r="R41" i="53"/>
  <c r="Q41" i="53"/>
  <c r="P41" i="53"/>
  <c r="O41" i="53"/>
  <c r="N41" i="53"/>
  <c r="M41" i="53"/>
  <c r="L41" i="53"/>
  <c r="K41" i="53"/>
  <c r="J41" i="53"/>
  <c r="I41" i="53"/>
  <c r="S40" i="53"/>
  <c r="R40" i="53"/>
  <c r="Q40" i="53"/>
  <c r="P40" i="53"/>
  <c r="O40" i="53"/>
  <c r="N40" i="53"/>
  <c r="M40" i="53"/>
  <c r="L40" i="53"/>
  <c r="K40" i="53"/>
  <c r="J40" i="53"/>
  <c r="I40" i="53"/>
  <c r="S39" i="53"/>
  <c r="R39" i="53"/>
  <c r="Q39" i="53"/>
  <c r="P39" i="53"/>
  <c r="O39" i="53"/>
  <c r="N39" i="53"/>
  <c r="M39" i="53"/>
  <c r="L39" i="53"/>
  <c r="K39" i="53"/>
  <c r="J39" i="53"/>
  <c r="I39" i="53"/>
  <c r="S38" i="53"/>
  <c r="R38" i="53"/>
  <c r="Q38" i="53"/>
  <c r="P38" i="53"/>
  <c r="O38" i="53"/>
  <c r="N38" i="53"/>
  <c r="M38" i="53"/>
  <c r="L38" i="53"/>
  <c r="K38" i="53"/>
  <c r="J38" i="53"/>
  <c r="I38" i="53"/>
  <c r="S37" i="53"/>
  <c r="R37" i="53"/>
  <c r="Q37" i="53"/>
  <c r="P37" i="53"/>
  <c r="O37" i="53"/>
  <c r="N37" i="53"/>
  <c r="M37" i="53"/>
  <c r="L37" i="53"/>
  <c r="K37" i="53"/>
  <c r="J37" i="53"/>
  <c r="I37" i="53"/>
  <c r="S30" i="53"/>
  <c r="R30" i="53"/>
  <c r="Q30" i="53"/>
  <c r="P30" i="53"/>
  <c r="O30" i="53"/>
  <c r="N30" i="53"/>
  <c r="L30" i="53"/>
  <c r="K30" i="53"/>
  <c r="J30" i="53"/>
  <c r="I30" i="53"/>
  <c r="S29" i="53"/>
  <c r="M29" i="53"/>
  <c r="L29" i="53"/>
  <c r="J29" i="53"/>
  <c r="S28" i="53"/>
  <c r="R28" i="53"/>
  <c r="Q28" i="53"/>
  <c r="P28" i="53"/>
  <c r="O28" i="53"/>
  <c r="N28" i="53"/>
  <c r="M28" i="53"/>
  <c r="L28" i="53"/>
  <c r="K28" i="53"/>
  <c r="J28" i="53"/>
  <c r="S27" i="53"/>
  <c r="R27" i="53"/>
  <c r="Q27" i="53"/>
  <c r="P27" i="53"/>
  <c r="O27" i="53"/>
  <c r="N27" i="53"/>
  <c r="M27" i="53"/>
  <c r="L27" i="53"/>
  <c r="K27" i="53"/>
  <c r="J27" i="53"/>
  <c r="T26" i="53"/>
  <c r="S25" i="53"/>
  <c r="R25" i="53"/>
  <c r="Q25" i="53"/>
  <c r="P25" i="53"/>
  <c r="O25" i="53"/>
  <c r="N25" i="53"/>
  <c r="M25" i="53"/>
  <c r="L25" i="53"/>
  <c r="K25" i="53"/>
  <c r="J25" i="53"/>
  <c r="I25" i="53"/>
  <c r="S16" i="53"/>
  <c r="R16" i="53"/>
  <c r="Q16" i="53"/>
  <c r="P16" i="53"/>
  <c r="O16" i="53"/>
  <c r="S15" i="53"/>
  <c r="R15" i="53"/>
  <c r="Q15" i="53"/>
  <c r="S14" i="53"/>
  <c r="R14" i="53"/>
  <c r="Q14" i="53"/>
  <c r="P14" i="53"/>
  <c r="S13" i="53"/>
  <c r="L12" i="40"/>
  <c r="M12" i="40"/>
  <c r="N12" i="40"/>
  <c r="K12" i="40"/>
  <c r="P48" i="50" l="1"/>
  <c r="O48" i="50"/>
  <c r="N48" i="50"/>
  <c r="N47" i="50"/>
  <c r="N46" i="50"/>
  <c r="P45" i="50"/>
  <c r="O45" i="50"/>
  <c r="N45" i="50"/>
  <c r="N44" i="50"/>
  <c r="N43" i="50"/>
  <c r="N42" i="50"/>
  <c r="N41" i="50"/>
  <c r="N40" i="50"/>
  <c r="N39" i="50"/>
  <c r="P38" i="50"/>
  <c r="O38" i="50"/>
  <c r="N38" i="50"/>
  <c r="N37" i="50"/>
  <c r="N36" i="50"/>
  <c r="N35" i="50"/>
  <c r="N34" i="50"/>
  <c r="N33" i="50"/>
  <c r="P32" i="50"/>
  <c r="O32" i="50"/>
  <c r="N32" i="50"/>
  <c r="P26" i="50"/>
  <c r="O26" i="50"/>
  <c r="N25" i="50"/>
  <c r="N24" i="50"/>
  <c r="N23" i="50"/>
  <c r="N20" i="50"/>
  <c r="N19" i="50"/>
  <c r="N18" i="50"/>
  <c r="P17" i="50"/>
  <c r="O17" i="50"/>
  <c r="N17" i="50"/>
  <c r="N16" i="50"/>
  <c r="N15" i="50"/>
  <c r="P14" i="50"/>
  <c r="O14" i="50"/>
  <c r="N14" i="50"/>
  <c r="N13" i="50"/>
  <c r="N12" i="50"/>
  <c r="N11" i="50"/>
  <c r="N10" i="50"/>
  <c r="N9" i="50"/>
  <c r="P8" i="50"/>
  <c r="O8" i="50"/>
  <c r="N8" i="50"/>
  <c r="AN12" i="28"/>
  <c r="AO12" i="28"/>
  <c r="AN11" i="28"/>
  <c r="S50" i="53" s="1"/>
  <c r="AO11" i="28"/>
  <c r="T50" i="53" s="1"/>
  <c r="L12" i="28"/>
  <c r="M12" i="28"/>
  <c r="L11" i="28"/>
  <c r="S49" i="53" s="1"/>
  <c r="M11" i="28"/>
  <c r="T49" i="53" s="1"/>
  <c r="U12" i="46"/>
  <c r="T36" i="53" s="1"/>
  <c r="I12" i="46"/>
  <c r="T35" i="53" s="1"/>
  <c r="Q48" i="50" l="1"/>
  <c r="Q38" i="50"/>
  <c r="Q32" i="50"/>
  <c r="Q45" i="50"/>
  <c r="Q26" i="50"/>
  <c r="Q17" i="50"/>
  <c r="Q14" i="50"/>
  <c r="Q8" i="50"/>
  <c r="D10" i="24"/>
  <c r="I23" i="53" s="1"/>
  <c r="F10" i="24"/>
  <c r="K23" i="53" s="1"/>
  <c r="N40" i="24" l="1"/>
  <c r="S24" i="53" s="1"/>
  <c r="N10" i="24"/>
  <c r="S23" i="53" s="1"/>
  <c r="D11" i="22"/>
  <c r="J47" i="53" s="1"/>
  <c r="E11" i="22"/>
  <c r="K47" i="53" s="1"/>
  <c r="F11" i="22"/>
  <c r="L47" i="53" s="1"/>
  <c r="G11" i="22"/>
  <c r="M47" i="53" s="1"/>
  <c r="H11" i="22"/>
  <c r="N47" i="53" s="1"/>
  <c r="I11" i="22"/>
  <c r="O47" i="53" s="1"/>
  <c r="J11" i="22"/>
  <c r="P47" i="53" s="1"/>
  <c r="K11" i="22"/>
  <c r="Q47" i="53" s="1"/>
  <c r="L11" i="22"/>
  <c r="R47" i="53" s="1"/>
  <c r="M11" i="22"/>
  <c r="S47" i="53" s="1"/>
  <c r="N11" i="22"/>
  <c r="T47" i="53" s="1"/>
  <c r="C11" i="22"/>
  <c r="I47" i="53" s="1"/>
  <c r="M10" i="36" l="1"/>
  <c r="S56" i="53" s="1"/>
  <c r="C10" i="36"/>
  <c r="I56" i="53" s="1"/>
  <c r="D10" i="36"/>
  <c r="J56" i="53" s="1"/>
  <c r="E10" i="36"/>
  <c r="K56" i="53" s="1"/>
  <c r="F10" i="36"/>
  <c r="L56" i="53" s="1"/>
  <c r="G10" i="36"/>
  <c r="M56" i="53" s="1"/>
  <c r="H10" i="36"/>
  <c r="N56" i="53" s="1"/>
  <c r="I10" i="36"/>
  <c r="O56" i="53" s="1"/>
  <c r="J10" i="36"/>
  <c r="P56" i="53" s="1"/>
  <c r="K10" i="36"/>
  <c r="Q56" i="53" s="1"/>
  <c r="L10" i="36"/>
  <c r="R56" i="53" s="1"/>
  <c r="N11" i="35"/>
  <c r="M11" i="35"/>
  <c r="L11" i="35"/>
  <c r="C22" i="33"/>
  <c r="N16" i="34"/>
  <c r="M16" i="34"/>
  <c r="L16" i="34"/>
  <c r="D22" i="33"/>
  <c r="E22" i="33"/>
  <c r="F22" i="33"/>
  <c r="G22" i="33"/>
  <c r="H22" i="33"/>
  <c r="I22" i="33"/>
  <c r="J22" i="33"/>
  <c r="K22" i="33"/>
  <c r="L22" i="33"/>
  <c r="M22" i="33"/>
  <c r="N22" i="33"/>
  <c r="T63" i="53" s="1"/>
  <c r="AF12" i="28"/>
  <c r="AG12" i="28"/>
  <c r="AH12" i="28"/>
  <c r="AI12" i="28"/>
  <c r="AJ12" i="28"/>
  <c r="AK12" i="28"/>
  <c r="AL12" i="28"/>
  <c r="AM12" i="28"/>
  <c r="AE12" i="28"/>
  <c r="AF11" i="28"/>
  <c r="K50" i="53" s="1"/>
  <c r="AG11" i="28"/>
  <c r="L50" i="53" s="1"/>
  <c r="AH11" i="28"/>
  <c r="M50" i="53" s="1"/>
  <c r="AI11" i="28"/>
  <c r="N50" i="53" s="1"/>
  <c r="AJ11" i="28"/>
  <c r="O50" i="53" s="1"/>
  <c r="AK11" i="28"/>
  <c r="P50" i="53" s="1"/>
  <c r="AL11" i="28"/>
  <c r="Q50" i="53" s="1"/>
  <c r="AM11" i="28"/>
  <c r="R50" i="53" s="1"/>
  <c r="AE11" i="28"/>
  <c r="J50" i="53" s="1"/>
  <c r="AD12" i="28"/>
  <c r="AD11" i="28"/>
  <c r="I50" i="53" s="1"/>
  <c r="D12" i="28"/>
  <c r="E12" i="28"/>
  <c r="F12" i="28"/>
  <c r="G12" i="28"/>
  <c r="H12" i="28"/>
  <c r="I12" i="28"/>
  <c r="J12" i="28"/>
  <c r="K12" i="28"/>
  <c r="C12" i="28"/>
  <c r="D11" i="28"/>
  <c r="K49" i="53" s="1"/>
  <c r="E11" i="28"/>
  <c r="L49" i="53" s="1"/>
  <c r="F11" i="28"/>
  <c r="M49" i="53" s="1"/>
  <c r="G11" i="28"/>
  <c r="N49" i="53" s="1"/>
  <c r="H11" i="28"/>
  <c r="O49" i="53" s="1"/>
  <c r="I11" i="28"/>
  <c r="P49" i="53" s="1"/>
  <c r="J11" i="28"/>
  <c r="Q49" i="53" s="1"/>
  <c r="K11" i="28"/>
  <c r="R49" i="53" s="1"/>
  <c r="C11" i="28"/>
  <c r="J49" i="53" s="1"/>
  <c r="B12" i="28"/>
  <c r="B11" i="28"/>
  <c r="I49" i="53" s="1"/>
  <c r="E40" i="24"/>
  <c r="J24" i="53" s="1"/>
  <c r="F40" i="24"/>
  <c r="K24" i="53" s="1"/>
  <c r="G40" i="24"/>
  <c r="L24" i="53" s="1"/>
  <c r="H40" i="24"/>
  <c r="M24" i="53" s="1"/>
  <c r="I40" i="24"/>
  <c r="N24" i="53" s="1"/>
  <c r="J40" i="24"/>
  <c r="O24" i="53" s="1"/>
  <c r="K40" i="24"/>
  <c r="P24" i="53" s="1"/>
  <c r="L40" i="24"/>
  <c r="Q24" i="53" s="1"/>
  <c r="M40" i="24"/>
  <c r="R24" i="53" s="1"/>
  <c r="D40" i="24"/>
  <c r="I24" i="53" s="1"/>
  <c r="E10" i="24"/>
  <c r="J23" i="53" s="1"/>
  <c r="G10" i="24"/>
  <c r="L23" i="53" s="1"/>
  <c r="H10" i="24"/>
  <c r="M23" i="53" s="1"/>
  <c r="I10" i="24"/>
  <c r="N23" i="53" s="1"/>
  <c r="J10" i="24"/>
  <c r="O23" i="53" s="1"/>
  <c r="K10" i="24"/>
  <c r="P23" i="53" s="1"/>
  <c r="L10" i="24"/>
  <c r="Q23" i="53" s="1"/>
  <c r="M10" i="24"/>
  <c r="R23" i="53" s="1"/>
  <c r="N11" i="20" l="1"/>
  <c r="M11" i="20"/>
  <c r="L11" i="20"/>
  <c r="N11" i="17" l="1"/>
  <c r="M11" i="17"/>
  <c r="L1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tc={71901330-B16B-46CE-9605-DC24DF7A77F9}</author>
    <author>tc={3833CE40-E8AD-4A5C-A10E-C8C107F93AA0}</author>
  </authors>
  <commentList>
    <comment ref="N12" authorId="0" shapeId="0" xr:uid="{71901330-B16B-46CE-9605-DC24DF7A77F9}">
      <text>
        <t>[Threaded comment]
Your version of Excel allows you to read this threaded comment; however, any edits to it will get removed if the file is opened in a newer version of Excel. Learn more: https://go.microsoft.com/fwlink/?linkid=870924
Comment:
    @W John Arnold Some work required here as our year ‘starts again’ so cumulative targets drop to zero upwards. Doesn’t graph well though??</t>
      </text>
    </comment>
    <comment ref="AP12" authorId="1" shapeId="0" xr:uid="{3833CE40-E8AD-4A5C-A10E-C8C107F93AA0}">
      <text>
        <t xml:space="preserve">[Threaded comment]
Your version of Excel allows you to read this threaded comment; however, any edits to it will get removed if the file is opened in a newer version of Excel. Learn more: https://go.microsoft.com/fwlink/?linkid=870924
Comment:
    @W John Arnold Some work required here as our year ‘starts again’ so cumulative targets drop to zero upwards. Doesn’t graph well though??
Reply:
    We will look at this Carl.  
</t>
      </text>
    </comment>
  </commentList>
</comments>
</file>

<file path=xl/sharedStrings.xml><?xml version="1.0" encoding="utf-8"?>
<sst xmlns="http://schemas.openxmlformats.org/spreadsheetml/2006/main" count="981" uniqueCount="368">
  <si>
    <t>Contents</t>
  </si>
  <si>
    <t xml:space="preserve"> Summary</t>
  </si>
  <si>
    <t>Quality &amp; Safety</t>
  </si>
  <si>
    <t>Work Force</t>
  </si>
  <si>
    <t>Peoples Experience</t>
  </si>
  <si>
    <t>Resources</t>
  </si>
  <si>
    <t>Fire risk assessments</t>
  </si>
  <si>
    <t>% Staff sickness absence rate</t>
  </si>
  <si>
    <t xml:space="preserve">Net promotor score (Leisure) 
 </t>
  </si>
  <si>
    <t>Residential care, Home care, direct payments, supported living</t>
  </si>
  <si>
    <t xml:space="preserve">Fire remedial works </t>
  </si>
  <si>
    <t xml:space="preserve">Turnover rate </t>
  </si>
  <si>
    <t xml:space="preserve">Housing repairs service satisfaction </t>
  </si>
  <si>
    <t>New accommodation units</t>
  </si>
  <si>
    <t>Electrical Installation Condition Reports (EICRs)</t>
  </si>
  <si>
    <t>Staff appraisals</t>
  </si>
  <si>
    <t xml:space="preserve">Complaints: Adult Social Care Stage 1 &amp; 2 </t>
  </si>
  <si>
    <t xml:space="preserve">Gym and Swim income </t>
  </si>
  <si>
    <t>Lifting operations and lifting equipment regulations (LOLER)</t>
  </si>
  <si>
    <t xml:space="preserve">Staff mandatory training </t>
  </si>
  <si>
    <t xml:space="preserve">Complaints: Children Services stage 1 &amp; 2 </t>
  </si>
  <si>
    <t>Spend against allocated budget</t>
  </si>
  <si>
    <t>Heating Servicing</t>
  </si>
  <si>
    <t>Agency workers</t>
  </si>
  <si>
    <t>Compliments</t>
  </si>
  <si>
    <t>Budget savings achieved</t>
  </si>
  <si>
    <t>Completed hygiene interventions at High Risk Food Businesses</t>
  </si>
  <si>
    <t>Staff survey scores</t>
  </si>
  <si>
    <t xml:space="preserve">Occupancy rates </t>
  </si>
  <si>
    <t>Completed standards interventions at High Risk Food Businesses</t>
  </si>
  <si>
    <t xml:space="preserve">Rent arrears </t>
  </si>
  <si>
    <t>Audit &amp; inspection actions</t>
  </si>
  <si>
    <t xml:space="preserve">Debt recovery </t>
  </si>
  <si>
    <t>Wait times for Information, Advice and Assistance</t>
  </si>
  <si>
    <t xml:space="preserve">Emergency and urgent repairs </t>
  </si>
  <si>
    <t xml:space="preserve">Unpaid carers accessing support </t>
  </si>
  <si>
    <t xml:space="preserve">Disrepair claims </t>
  </si>
  <si>
    <t xml:space="preserve">Number in temporary accommodation and cost </t>
  </si>
  <si>
    <t xml:space="preserve">Housing voids </t>
  </si>
  <si>
    <t>Measure</t>
  </si>
  <si>
    <t>Improve the % of servicing in date for all heating elements</t>
  </si>
  <si>
    <t xml:space="preserve">Increase the % of Electrical Installation Condition Reports (EICRs) in date &amp; submitted to contract holder </t>
  </si>
  <si>
    <t>Increase the % of fire remedial works completed (maintenance)</t>
  </si>
  <si>
    <t xml:space="preserve">Increase the % of fire risk assessments up to date (Sheltered Scheme Complexes, Communal Blocks and Walk-ups) </t>
  </si>
  <si>
    <t>How many new contacts have you received in adults’ services in the last month?</t>
  </si>
  <si>
    <t>Completed Referrals</t>
  </si>
  <si>
    <t>Referrals with an outcome of Information Only - No Further Action</t>
  </si>
  <si>
    <t>Percentage with an outcome of Information only - No Further Action</t>
  </si>
  <si>
    <t>Number of clients Counted Once</t>
  </si>
  <si>
    <t>The number of clients waiting to be screened at Delta (IAA)</t>
  </si>
  <si>
    <t>The percentage of completed interventions at High Risk Food Business establishments that were a programmed hygiene intervention</t>
  </si>
  <si>
    <t>The percentage of completed interventions at High Risk Food Business establishments that were due a programmed Standards intervention during the year</t>
  </si>
  <si>
    <t>Number in temporary accommodation</t>
  </si>
  <si>
    <t>Number of Carers Recorded on Eclipse</t>
  </si>
  <si>
    <t xml:space="preserve"> Adult Complaints : Stage 1 - Completed (In Timescale)</t>
  </si>
  <si>
    <t xml:space="preserve"> Adult Complaints : Stage 1 - Open (% age out of timescale)</t>
  </si>
  <si>
    <t xml:space="preserve"> Adult Complaints : Stage 2 - Completed (In Timescale)</t>
  </si>
  <si>
    <t xml:space="preserve"> Adult Complaints : Stage 2 - Open (% age out of timescale)</t>
  </si>
  <si>
    <t>Children Complaints : Stage 1 - Completed (In Timescale)</t>
  </si>
  <si>
    <t>Children Complaints : Stage 1 - Open (% age out of timescale)</t>
  </si>
  <si>
    <t>Children Complaints : Stage 2 - Completed (In Timescale)</t>
  </si>
  <si>
    <t>Children Complaints : Stage 2 - Open (% age out of timescale)</t>
  </si>
  <si>
    <t>Adults Compliments</t>
  </si>
  <si>
    <t>Reduce the rent arrears as a % of debit</t>
  </si>
  <si>
    <t>Home Care,Inc Extra Care (Clients)</t>
  </si>
  <si>
    <t>All Beds, Inc Respite  (Clients)</t>
  </si>
  <si>
    <t>Direct Payments (Clients)</t>
  </si>
  <si>
    <t>Supported Living (Clients)</t>
  </si>
  <si>
    <t>Home Care,Inc Extra Care (Weekly Hours)</t>
  </si>
  <si>
    <t>All Beds, Inc Respite  (In House only)</t>
  </si>
  <si>
    <t>Direct Payments (Weekly Hours)</t>
  </si>
  <si>
    <t>Supported Living (Weekly Hours)</t>
  </si>
  <si>
    <t>Affordable Homes Quarterly Performance</t>
  </si>
  <si>
    <t>Occupancy rates in house residential (Care Home Beds)</t>
  </si>
  <si>
    <t xml:space="preserve">Urgent repairs: Outstanding orders </t>
  </si>
  <si>
    <t>Fitness Income</t>
  </si>
  <si>
    <t>Learn to Swim Income</t>
  </si>
  <si>
    <t>% budget savings achieved (quarterly)</t>
  </si>
  <si>
    <t>Net Promoter Score</t>
  </si>
  <si>
    <t>Number of voids at month end</t>
  </si>
  <si>
    <t>Void loss as a percentage of the debit</t>
  </si>
  <si>
    <t>Workforce</t>
  </si>
  <si>
    <t xml:space="preserve">Turnover rate (divisional level) </t>
  </si>
  <si>
    <t xml:space="preserve"> ALL Essential Modules Completed </t>
  </si>
  <si>
    <t>Sickness Absence (FTE Days Lost by Average Employee FTE Headcount)</t>
  </si>
  <si>
    <t>Increase the number of in-house domiciliary carers employed</t>
  </si>
  <si>
    <t>Increase the % of hours delivered</t>
  </si>
  <si>
    <t>Increase the % market share of in house Home Care</t>
  </si>
  <si>
    <t>Agency, Year to Date Costs (Amount inc Commitments)</t>
  </si>
  <si>
    <t>How likely would you be to recommend your division as an employer to someone you know?</t>
  </si>
  <si>
    <t>Performance Summary</t>
  </si>
  <si>
    <t>Trend</t>
  </si>
  <si>
    <t>Managers Opinion</t>
  </si>
  <si>
    <t>24/25</t>
  </si>
  <si>
    <t>Ambition</t>
  </si>
  <si>
    <t>25/26</t>
  </si>
  <si>
    <t>Owner</t>
  </si>
  <si>
    <t>Apr</t>
  </si>
  <si>
    <t>May</t>
  </si>
  <si>
    <t>Jun</t>
  </si>
  <si>
    <t>Jul</t>
  </si>
  <si>
    <t>Aug</t>
  </si>
  <si>
    <t>Sep</t>
  </si>
  <si>
    <t>Oct</t>
  </si>
  <si>
    <t>Nov</t>
  </si>
  <si>
    <t>Dec</t>
  </si>
  <si>
    <t>Jan</t>
  </si>
  <si>
    <t>Feb</t>
  </si>
  <si>
    <t>Mar</t>
  </si>
  <si>
    <t>HPSP</t>
  </si>
  <si>
    <t>IS</t>
  </si>
  <si>
    <t>L</t>
  </si>
  <si>
    <t>H</t>
  </si>
  <si>
    <t>ASC</t>
  </si>
  <si>
    <t>Increase</t>
  </si>
  <si>
    <t>CS</t>
  </si>
  <si>
    <t>Childrens Compliments</t>
  </si>
  <si>
    <t>?</t>
  </si>
  <si>
    <t>NA</t>
  </si>
  <si>
    <t>C</t>
  </si>
  <si>
    <t>See Sheet</t>
  </si>
  <si>
    <t>Number of appraisals completed across the Department Of Comunities</t>
  </si>
  <si>
    <t>Improve</t>
  </si>
  <si>
    <t>Reduce</t>
  </si>
  <si>
    <t>Improve the % of servicing indate for all heating elements</t>
  </si>
  <si>
    <t>Concern</t>
  </si>
  <si>
    <t>2024/2025</t>
  </si>
  <si>
    <t>2025/2026</t>
  </si>
  <si>
    <t>2026/2027</t>
  </si>
  <si>
    <t>2027/2028</t>
  </si>
  <si>
    <t>2028/2029</t>
  </si>
  <si>
    <t>2029/2030</t>
  </si>
  <si>
    <t>2030/2031</t>
  </si>
  <si>
    <t>2031/2032</t>
  </si>
  <si>
    <t>2032/2033</t>
  </si>
  <si>
    <t>2033/2034</t>
  </si>
  <si>
    <t>2034/2035</t>
  </si>
  <si>
    <t>2035/2036</t>
  </si>
  <si>
    <t>Total</t>
  </si>
  <si>
    <t>Total Valid</t>
  </si>
  <si>
    <t>Total %</t>
  </si>
  <si>
    <t xml:space="preserve">% of fire remedial works completed </t>
  </si>
  <si>
    <t>Improvement</t>
  </si>
  <si>
    <t>Total Completed per month</t>
  </si>
  <si>
    <t>Total Completed</t>
  </si>
  <si>
    <t>Overall Total</t>
  </si>
  <si>
    <t>Overall Total*</t>
  </si>
  <si>
    <t>Open Remedials</t>
  </si>
  <si>
    <t>*Overall total includes all open and closed remedials</t>
  </si>
  <si>
    <t xml:space="preserve">% of fire risk assessments up to date </t>
  </si>
  <si>
    <t>Number of Complaints received Adults</t>
  </si>
  <si>
    <t>This includes Statutory and Corporate complaints that have been dealt with the Social Care Complaints Team</t>
  </si>
  <si>
    <t xml:space="preserve"> Stage 1 - Completed</t>
  </si>
  <si>
    <t xml:space="preserve"> Stage 1 - Open</t>
  </si>
  <si>
    <t>Completed</t>
  </si>
  <si>
    <t>Open</t>
  </si>
  <si>
    <t>%age</t>
  </si>
  <si>
    <t>% out of timescale</t>
  </si>
  <si>
    <t>In Timescale</t>
  </si>
  <si>
    <t>Out of timescale</t>
  </si>
  <si>
    <t xml:space="preserve"> Stage 2 - Completed</t>
  </si>
  <si>
    <t xml:space="preserve"> Stage 2 - Open</t>
  </si>
  <si>
    <t>Number of Complaints received Children</t>
  </si>
  <si>
    <t>Childrens</t>
  </si>
  <si>
    <t>Adults</t>
  </si>
  <si>
    <t>2020/2021</t>
  </si>
  <si>
    <t>2021/2022</t>
  </si>
  <si>
    <t>2022/2023</t>
  </si>
  <si>
    <t>2023/2024</t>
  </si>
  <si>
    <t>Q1</t>
  </si>
  <si>
    <t>Q2</t>
  </si>
  <si>
    <t>Q3</t>
  </si>
  <si>
    <t>Q4</t>
  </si>
  <si>
    <t xml:space="preserve">Current tennant rent arrears as a % of debit </t>
  </si>
  <si>
    <t>Neither</t>
  </si>
  <si>
    <t>Actual</t>
  </si>
  <si>
    <t>Target</t>
  </si>
  <si>
    <t>Number, % and cost of people getting Residential, Home care, DP, supported living.</t>
  </si>
  <si>
    <t>Home Care (Inc Extra Care)</t>
  </si>
  <si>
    <t>All Beds (Inc Respite)</t>
  </si>
  <si>
    <t>Clients</t>
  </si>
  <si>
    <t>Hours</t>
  </si>
  <si>
    <t>LA Only</t>
  </si>
  <si>
    <t>Direct Payments</t>
  </si>
  <si>
    <t>Supported Living</t>
  </si>
  <si>
    <t>Hours Client &amp; Floor Hours</t>
  </si>
  <si>
    <t>Affordable Homes</t>
  </si>
  <si>
    <t>Affordable Homes Delivery Plan</t>
  </si>
  <si>
    <t>2024-25 Affordable Homes Quarterly Performance</t>
  </si>
  <si>
    <t>Latest Quarter Performance (Break Down)</t>
  </si>
  <si>
    <t>2016/17</t>
  </si>
  <si>
    <t>2017/18</t>
  </si>
  <si>
    <t>2018/19</t>
  </si>
  <si>
    <t>2019/20</t>
  </si>
  <si>
    <t>2020/21</t>
  </si>
  <si>
    <t>2021/22</t>
  </si>
  <si>
    <t>2022/23</t>
  </si>
  <si>
    <t>2023/24</t>
  </si>
  <si>
    <t>2024/25</t>
  </si>
  <si>
    <t>2025/26</t>
  </si>
  <si>
    <t>2026/27</t>
  </si>
  <si>
    <t>2027/8</t>
  </si>
  <si>
    <t>Qtr1</t>
  </si>
  <si>
    <t>Qtr2</t>
  </si>
  <si>
    <t>Qtr3</t>
  </si>
  <si>
    <t>Qtr4</t>
  </si>
  <si>
    <t>Simple Lettings</t>
  </si>
  <si>
    <t>Empty Home back into use</t>
  </si>
  <si>
    <t>Buying Private Sector homes</t>
  </si>
  <si>
    <t>Housing Association New Build development</t>
  </si>
  <si>
    <t>Council New Build</t>
  </si>
  <si>
    <t>Contribution by developers (S. 106)</t>
  </si>
  <si>
    <t>Occupancy rates in house residential</t>
  </si>
  <si>
    <t>Number and cost of emergency and urgent repairs</t>
  </si>
  <si>
    <t xml:space="preserve">Urgent repairs: Orders Taken, Completed and Outstanding orders </t>
  </si>
  <si>
    <t>Cost of emergency and urgent repairs</t>
  </si>
  <si>
    <t>Orders Taken</t>
  </si>
  <si>
    <t>Orders Completed</t>
  </si>
  <si>
    <t>Outstanding Orders</t>
  </si>
  <si>
    <t>Gym and Swim income &amp; membership &amp; Net Promoter score</t>
  </si>
  <si>
    <t>Memberships</t>
  </si>
  <si>
    <t>Actual (Accum)</t>
  </si>
  <si>
    <t>Target (Accum)</t>
  </si>
  <si>
    <t># of voids and cost in the housing stock</t>
  </si>
  <si>
    <t>Adult Social Care</t>
  </si>
  <si>
    <t>Integrated Services</t>
  </si>
  <si>
    <t>Leisure</t>
  </si>
  <si>
    <t>Communities Total</t>
  </si>
  <si>
    <t>Disrepair Claims</t>
  </si>
  <si>
    <t>No of pending Disrepair cases over time</t>
  </si>
  <si>
    <t>Cumulative costs of claims since start of financial year</t>
  </si>
  <si>
    <t xml:space="preserve">Average Cost of Claim (Total cost per month / Total number of cases per month ) </t>
  </si>
  <si>
    <t>Food Hygiene &amp; Standards</t>
  </si>
  <si>
    <t>Accumlative Interventions</t>
  </si>
  <si>
    <t>Establishments</t>
  </si>
  <si>
    <t>Percentage</t>
  </si>
  <si>
    <t>23/24</t>
  </si>
  <si>
    <t>22/23</t>
  </si>
  <si>
    <t>21/22</t>
  </si>
  <si>
    <t>Please note: we were not recording Food Standards Inspections separately before 2023/24 so there is no data to show going back further.</t>
  </si>
  <si>
    <t>Information, Advice &amp; Assistance</t>
  </si>
  <si>
    <t>SSWBA Assessments (Total)</t>
  </si>
  <si>
    <t>Needs were able to be met by any other means</t>
  </si>
  <si>
    <t>Needs were only able to be met with a care and support plan</t>
  </si>
  <si>
    <t>There were no eligible needs to meet</t>
  </si>
  <si>
    <t xml:space="preserve">Temporary accommodation cost </t>
  </si>
  <si>
    <t xml:space="preserve">Increase the number of unpaid carers accessing support </t>
  </si>
  <si>
    <t>Carer's Assessment offered and accepted</t>
  </si>
  <si>
    <t>Carer's Assessment offered and declined</t>
  </si>
  <si>
    <t>Not offered at this time</t>
  </si>
  <si>
    <t>Number of completed carers assessments in the month</t>
  </si>
  <si>
    <t>Starters</t>
  </si>
  <si>
    <t>Terminations</t>
  </si>
  <si>
    <t>Difference</t>
  </si>
  <si>
    <t>Housing Property &amp; Strategic Projects</t>
  </si>
  <si>
    <t>Business Support &amp; Commissioning</t>
  </si>
  <si>
    <t>Housing</t>
  </si>
  <si>
    <t>Performance Management &amp; Data Analytics</t>
  </si>
  <si>
    <t>Essential Learning</t>
  </si>
  <si>
    <t xml:space="preserve"> ALL Essential Modules Completed (31st May 2025)</t>
  </si>
  <si>
    <t>2024 / 2025</t>
  </si>
  <si>
    <t>2025 / 2026</t>
  </si>
  <si>
    <t>(24/25) Q1</t>
  </si>
  <si>
    <t>(24/25) Q2</t>
  </si>
  <si>
    <t>(24/25) Q3</t>
  </si>
  <si>
    <t>(24/25) Q4</t>
  </si>
  <si>
    <t>(25/26) Q2</t>
  </si>
  <si>
    <t>(25/26) Q3</t>
  </si>
  <si>
    <t>(25/26) Q4</t>
  </si>
  <si>
    <r>
      <t xml:space="preserve">Business Support &amp; </t>
    </r>
    <r>
      <rPr>
        <sz val="7"/>
        <color rgb="FF0E2BBE"/>
        <rFont val="Aptos Narrow"/>
        <family val="2"/>
        <scheme val="minor"/>
      </rPr>
      <t>Commissioning</t>
    </r>
  </si>
  <si>
    <t>Communities</t>
  </si>
  <si>
    <t xml:space="preserve">Performance Management &amp; Data </t>
  </si>
  <si>
    <t>Regional Collaboration</t>
  </si>
  <si>
    <t xml:space="preserve"> Violence against Women, Sexual Abuse &amp; Domestic Violence </t>
  </si>
  <si>
    <t xml:space="preserve"> Safeguarding A </t>
  </si>
  <si>
    <t xml:space="preserve"> Introduction to Data Protection </t>
  </si>
  <si>
    <t xml:space="preserve"> Cyber Awareness in the Workplace </t>
  </si>
  <si>
    <t xml:space="preserve"> Whistleblowing </t>
  </si>
  <si>
    <t xml:space="preserve"> Mental Health in the Workplace </t>
  </si>
  <si>
    <t xml:space="preserve"> Fraud Awareness </t>
  </si>
  <si>
    <t xml:space="preserve"> Behavioural Standards </t>
  </si>
  <si>
    <t xml:space="preserve"> Equalities &amp; Human Rights </t>
  </si>
  <si>
    <t xml:space="preserve"> New Employee Induction </t>
  </si>
  <si>
    <t xml:space="preserve"> Welsh Language Awareness </t>
  </si>
  <si>
    <t>#</t>
  </si>
  <si>
    <t>%</t>
  </si>
  <si>
    <t>C= Complete</t>
  </si>
  <si>
    <t xml:space="preserve"> ALL Essential Modules Completed (May 2025)</t>
  </si>
  <si>
    <t>Division</t>
  </si>
  <si>
    <t>Unit</t>
  </si>
  <si>
    <t>Employees</t>
  </si>
  <si>
    <t>Completed all 11</t>
  </si>
  <si>
    <t>% age</t>
  </si>
  <si>
    <t>Adult Safeguarding &amp; DOLS</t>
  </si>
  <si>
    <t>Community Inclusion</t>
  </si>
  <si>
    <t>Complex Needs and Transition</t>
  </si>
  <si>
    <t>Home Care</t>
  </si>
  <si>
    <t>Mental Health &amp; LD Teams</t>
  </si>
  <si>
    <t>Business Support</t>
  </si>
  <si>
    <t>Commissioning</t>
  </si>
  <si>
    <t>Advice and Tenancy Support</t>
  </si>
  <si>
    <t>Business and Consumer Affairs</t>
  </si>
  <si>
    <t>Business Transformation</t>
  </si>
  <si>
    <t>Care and Support</t>
  </si>
  <si>
    <t>Contracts and Service Development</t>
  </si>
  <si>
    <t>Housing Hwb</t>
  </si>
  <si>
    <t>Housing Services</t>
  </si>
  <si>
    <t>Investment and Development</t>
  </si>
  <si>
    <t>Condition &amp; Verification</t>
  </si>
  <si>
    <t>Home Improvement</t>
  </si>
  <si>
    <t>New Homes Team</t>
  </si>
  <si>
    <t>Responsive Works</t>
  </si>
  <si>
    <t>Transforming Tyisha</t>
  </si>
  <si>
    <t>Amman Gwendraeth Area (Locality)</t>
  </si>
  <si>
    <t>Intake and Assessment Team</t>
  </si>
  <si>
    <t>Llanelli Area (Locality)</t>
  </si>
  <si>
    <t>Occupational Therapy</t>
  </si>
  <si>
    <t>Tywi Teifi &amp; Taf (Locality)</t>
  </si>
  <si>
    <t>Culture</t>
  </si>
  <si>
    <t>Environmental Protection</t>
  </si>
  <si>
    <t>Outdoor Recreation</t>
  </si>
  <si>
    <t>Sport &amp; Leisure</t>
  </si>
  <si>
    <t>Sport Development</t>
  </si>
  <si>
    <t>Infection Prevention Control Team</t>
  </si>
  <si>
    <t>Performance</t>
  </si>
  <si>
    <t>Projects &amp; Programmes</t>
  </si>
  <si>
    <t>Latest reading</t>
  </si>
  <si>
    <t>Housing &amp; Public Protection</t>
  </si>
  <si>
    <t>Performance Analysis &amp; Systems Team</t>
  </si>
  <si>
    <t>Housing Property and Strategic Projects</t>
  </si>
  <si>
    <t>Authority Total</t>
  </si>
  <si>
    <t>Agency</t>
  </si>
  <si>
    <t>Year to Date Costs (Amount inc Commitments)</t>
  </si>
  <si>
    <t>0-25 Disabilities Team</t>
  </si>
  <si>
    <t>Ty Pili Pala (Llys y Bryn Unit)</t>
  </si>
  <si>
    <t>Dol-Y-Felin, St.Clears Home For The Aged</t>
  </si>
  <si>
    <t>Llys-Y-Bryn, Llanelli. Home For The Aged</t>
  </si>
  <si>
    <t>Maesllewelyn, Home For The Aged.</t>
  </si>
  <si>
    <t>Awel Tywi, Llandeilo. Home For The Aged.</t>
  </si>
  <si>
    <t>Y Bwthyn</t>
  </si>
  <si>
    <t>Y Plas, Felinfoel. Home For The Aged.</t>
  </si>
  <si>
    <t>Caemaen, Llanelli. Home for the Aged.</t>
  </si>
  <si>
    <t>Tir Einon</t>
  </si>
  <si>
    <t>Out of Hours</t>
  </si>
  <si>
    <t>Deprivation of Liberty Standards (DoLS)</t>
  </si>
  <si>
    <t>Cwmamman Day Centre</t>
  </si>
  <si>
    <t>Cartref Cynnes</t>
  </si>
  <si>
    <t>Business Support &amp; Commisioning</t>
  </si>
  <si>
    <t>Mental Health &amp; Learning Disability &amp; Safeguarding</t>
  </si>
  <si>
    <t>Performance, Analysis &amp; Systems Team</t>
  </si>
  <si>
    <t>No Division Delected</t>
  </si>
  <si>
    <t>Department</t>
  </si>
  <si>
    <t>N/A</t>
  </si>
  <si>
    <t>Efficiency Savings 2025/2026</t>
  </si>
  <si>
    <t>Savings put forward £100k and over</t>
  </si>
  <si>
    <t>Est</t>
  </si>
  <si>
    <t>Act</t>
  </si>
  <si>
    <t>Pacemaker</t>
  </si>
  <si>
    <t>Managers Comments</t>
  </si>
  <si>
    <t>Finance Comments</t>
  </si>
  <si>
    <t>Dan Greenaway tracks achievement of savings via PowerBI and budget meetings. Number 5 linked to number 1.</t>
  </si>
  <si>
    <t xml:space="preserve">Tracked as part of eclipse reporting. </t>
  </si>
  <si>
    <t>Diane James - maintains a tracker. Will use the reduction in hours for last year as an assumption for this year.</t>
  </si>
  <si>
    <t>Comprehensive tracking and focus on CHC in the team.</t>
  </si>
  <si>
    <t xml:space="preserve">TEC needs some specific focus. Potential to work with Delta to explore what technology is available, and how this could support service users. Fiona and Delta to take forward.
Work ongoing on pooled funded packages. Financial efficiencies likely to fall FY 2026/27. 
User trusts - unlikely to come into effect until 2026/27 - due to change in legislation. </t>
  </si>
  <si>
    <t>Need to develop a plan to understand whether this would be feasible. Look at high cost day care packages. Small project group to be established to take this forward.</t>
  </si>
  <si>
    <t xml:space="preserve">Need to set up reporting to track the change over time compared to last year. We have referred 11 service users to releasing time to care who are currently single handed four times a day calls. No feedback yet as whether they can be reduced to three times a day. 
We will continue to refer all four times a day single handed calls.
</t>
  </si>
  <si>
    <t xml:space="preserve">Savings agreed and accounted for as part of budget setting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</si>
</sst>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3" formatCode="_-* #,##0.00_-;\-* #,##0.00_-;_-* &quot;-&quot;??_-;_-@_-"/>
    <numFmt numFmtId="164" formatCode="_-* #,##0_-;\-* #,##0_-;_-* &quot;-&quot;??_-;_-@_-"/>
    <numFmt numFmtId="165" formatCode="#,##0.00_ ;\-#,##0.00\ "/>
    <numFmt numFmtId="166" formatCode="#,##0_ ;\-#,##0\ "/>
    <numFmt numFmtId="167" formatCode="#,##0,&quot;k&quot;"/>
    <numFmt numFmtId="168" formatCode="&quot;£&quot;#,##0"/>
    <numFmt numFmtId="169" formatCode="&quot;£&quot;#,##0,&quot;k&quot;"/>
  </numFmts>
  <fonts count="71" x14ac:knownFonts="1">
    <font>
      <sz val="11"/>
      <color theme="1"/>
      <name val="Aptos Narrow"/>
      <family val="2"/>
      <scheme val="minor"/>
    </font>
    <font>
      <sz val="11"/>
      <color theme="1"/>
      <name val="Aptos Narrow"/>
      <family val="2"/>
      <scheme val="minor"/>
    </font>
    <font>
      <sz val="11"/>
      <color theme="0"/>
      <name val="Aptos Narrow"/>
      <family val="2"/>
      <scheme val="minor"/>
    </font>
    <font>
      <sz val="10"/>
      <color theme="1"/>
      <name val="Aptos Narrow"/>
      <family val="2"/>
      <scheme val="minor"/>
    </font>
    <font>
      <b/>
      <sz val="20"/>
      <color rgb="FF0E2BBE"/>
      <name val="Aptos Narrow"/>
      <family val="2"/>
      <scheme val="minor"/>
    </font>
    <font>
      <sz val="11"/>
      <color rgb="FF0E2BBE"/>
      <name val="Aptos Narrow"/>
      <family val="2"/>
      <scheme val="minor"/>
    </font>
    <font>
      <b/>
      <sz val="12"/>
      <color rgb="FF0E2BBE"/>
      <name val="Aptos Narrow"/>
      <family val="2"/>
      <scheme val="minor"/>
    </font>
    <font>
      <sz val="12"/>
      <color rgb="FF0E2BBE"/>
      <name val="Aptos Narrow"/>
      <family val="2"/>
      <scheme val="minor"/>
    </font>
    <font>
      <u/>
      <sz val="11"/>
      <color theme="10"/>
      <name val="Aptos Narrow"/>
      <family val="2"/>
      <scheme val="minor"/>
    </font>
    <font>
      <sz val="8"/>
      <name val="Aptos Narrow"/>
      <family val="2"/>
      <scheme val="minor"/>
    </font>
    <font>
      <b/>
      <sz val="16"/>
      <color theme="0"/>
      <name val="Aptos Narrow"/>
      <family val="2"/>
      <scheme val="minor"/>
    </font>
    <font>
      <b/>
      <sz val="18"/>
      <color theme="0"/>
      <name val="Aptos Narrow"/>
      <family val="2"/>
      <scheme val="minor"/>
    </font>
    <font>
      <b/>
      <sz val="20"/>
      <color theme="0"/>
      <name val="Aptos Narrow"/>
      <family val="2"/>
      <scheme val="minor"/>
    </font>
    <font>
      <sz val="9"/>
      <color rgb="FF0E2BBE"/>
      <name val="Aptos Narrow"/>
      <family val="2"/>
      <scheme val="minor"/>
    </font>
    <font>
      <sz val="9"/>
      <color theme="1"/>
      <name val="Aptos Narrow"/>
      <family val="2"/>
      <scheme val="minor"/>
    </font>
    <font>
      <sz val="8"/>
      <color theme="1"/>
      <name val="Aptos Narrow"/>
      <family val="2"/>
      <scheme val="minor"/>
    </font>
    <font>
      <b/>
      <sz val="14"/>
      <color theme="0"/>
      <name val="Aptos Narrow"/>
      <family val="2"/>
      <scheme val="minor"/>
    </font>
    <font>
      <sz val="8"/>
      <color rgb="FF0E2BBE"/>
      <name val="Aptos Narrow"/>
      <family val="2"/>
      <scheme val="minor"/>
    </font>
    <font>
      <b/>
      <sz val="11"/>
      <color theme="1"/>
      <name val="Aptos Narrow"/>
      <family val="2"/>
      <scheme val="minor"/>
    </font>
    <font>
      <i/>
      <sz val="11"/>
      <color theme="1"/>
      <name val="Aptos Narrow"/>
      <family val="2"/>
      <scheme val="minor"/>
    </font>
    <font>
      <sz val="10"/>
      <color rgb="FF0E2BBE"/>
      <name val="Aptos Narrow"/>
      <family val="2"/>
      <scheme val="minor"/>
    </font>
    <font>
      <sz val="10"/>
      <name val="Aptos Narrow"/>
      <family val="2"/>
      <scheme val="minor"/>
    </font>
    <font>
      <b/>
      <sz val="11"/>
      <color rgb="FF0E2BBE"/>
      <name val="Aptos Narrow"/>
      <family val="2"/>
      <scheme val="minor"/>
    </font>
    <font>
      <b/>
      <sz val="10"/>
      <color theme="1"/>
      <name val="Aptos Narrow"/>
      <family val="2"/>
      <scheme val="minor"/>
    </font>
    <font>
      <sz val="8"/>
      <color rgb="FFDFD7E9"/>
      <name val="Aptos Narrow"/>
      <family val="2"/>
      <scheme val="minor"/>
    </font>
    <font>
      <b/>
      <sz val="8"/>
      <color theme="1"/>
      <name val="Aptos Narrow"/>
      <family val="2"/>
      <scheme val="minor"/>
    </font>
    <font>
      <b/>
      <sz val="12"/>
      <color theme="1"/>
      <name val="Aptos Narrow"/>
      <family val="2"/>
      <scheme val="minor"/>
    </font>
    <font>
      <b/>
      <i/>
      <sz val="8"/>
      <color theme="1"/>
      <name val="Aptos Narrow"/>
      <family val="2"/>
      <scheme val="minor"/>
    </font>
    <font>
      <sz val="7"/>
      <color rgb="FF0E2BBE"/>
      <name val="Aptos Narrow"/>
      <family val="2"/>
      <scheme val="minor"/>
    </font>
    <font>
      <b/>
      <sz val="11"/>
      <color rgb="FF246488"/>
      <name val="Calibri"/>
      <family val="2"/>
    </font>
    <font>
      <sz val="10"/>
      <name val="Calibri"/>
      <family val="2"/>
    </font>
    <font>
      <sz val="9"/>
      <name val="Aptos Narrow"/>
      <family val="2"/>
      <scheme val="minor"/>
    </font>
    <font>
      <b/>
      <sz val="11"/>
      <color theme="0"/>
      <name val="Aptos Narrow"/>
      <family val="2"/>
      <scheme val="minor"/>
    </font>
    <font>
      <sz val="9"/>
      <name val="Calibri"/>
      <family val="2"/>
    </font>
    <font>
      <b/>
      <sz val="12"/>
      <color theme="0"/>
      <name val="Aptos Narrow"/>
      <family val="2"/>
      <scheme val="minor"/>
    </font>
    <font>
      <b/>
      <sz val="18"/>
      <color theme="1"/>
      <name val="Aptos Narrow"/>
      <family val="2"/>
      <scheme val="minor"/>
    </font>
    <font>
      <b/>
      <sz val="11"/>
      <color theme="0"/>
      <name val="Calibri"/>
      <family val="2"/>
    </font>
    <font>
      <sz val="14"/>
      <color theme="1"/>
      <name val="Aptos Narrow"/>
      <family val="2"/>
      <scheme val="minor"/>
    </font>
    <font>
      <b/>
      <sz val="14"/>
      <color rgb="FF0E2BBE"/>
      <name val="Aptos Narrow"/>
      <family val="2"/>
      <scheme val="minor"/>
    </font>
    <font>
      <u/>
      <sz val="14"/>
      <color theme="10"/>
      <name val="Aptos Narrow"/>
      <family val="2"/>
      <scheme val="minor"/>
    </font>
    <font>
      <sz val="14"/>
      <color theme="0"/>
      <name val="Aptos Narrow"/>
      <family val="2"/>
      <scheme val="minor"/>
    </font>
    <font>
      <b/>
      <sz val="14"/>
      <color rgb="FFFFFFFF"/>
      <name val="Calibri"/>
      <family val="2"/>
    </font>
    <font>
      <b/>
      <sz val="14"/>
      <color rgb="FF246488"/>
      <name val="Calibri"/>
      <family val="2"/>
    </font>
    <font>
      <b/>
      <sz val="14"/>
      <name val="Calibri"/>
      <family val="2"/>
    </font>
    <font>
      <sz val="14"/>
      <name val="Calibri"/>
      <family val="2"/>
    </font>
    <font>
      <b/>
      <sz val="14"/>
      <color theme="1"/>
      <name val="Aptos Narrow"/>
      <family val="2"/>
      <scheme val="minor"/>
    </font>
    <font>
      <sz val="14"/>
      <name val="Aptos Narrow"/>
      <family val="2"/>
      <scheme val="minor"/>
    </font>
    <font>
      <b/>
      <sz val="26"/>
      <color rgb="FF0E2BBE"/>
      <name val="Aptos Narrow"/>
      <family val="2"/>
      <scheme val="minor"/>
    </font>
    <font>
      <sz val="12"/>
      <color theme="1"/>
      <name val="Aptos Narrow"/>
      <family val="2"/>
      <scheme val="minor"/>
    </font>
    <font>
      <b/>
      <u/>
      <sz val="10"/>
      <color theme="0"/>
      <name val="Aptos Narrow"/>
      <family val="2"/>
      <scheme val="minor"/>
    </font>
    <font>
      <sz val="10"/>
      <name val="Arial"/>
      <family val="2"/>
    </font>
    <font>
      <b/>
      <i/>
      <sz val="11"/>
      <color theme="1"/>
      <name val="Aptos Narrow"/>
      <family val="2"/>
      <scheme val="minor"/>
    </font>
    <font>
      <b/>
      <sz val="16"/>
      <color rgb="FF0070C0"/>
      <name val="Aptos Narrow"/>
      <family val="2"/>
      <scheme val="minor"/>
    </font>
    <font>
      <sz val="11"/>
      <color rgb="FF0070C0"/>
      <name val="Aptos Narrow"/>
      <family val="2"/>
      <scheme val="minor"/>
    </font>
    <font>
      <sz val="12"/>
      <color rgb="FF0070C0"/>
      <name val="Aptos Narrow"/>
      <family val="2"/>
      <scheme val="minor"/>
    </font>
    <font>
      <b/>
      <sz val="18"/>
      <color rgb="FF0070C0"/>
      <name val="Aptos Narrow"/>
      <family val="2"/>
      <scheme val="minor"/>
    </font>
    <font>
      <sz val="12"/>
      <color theme="4"/>
      <name val="Arial"/>
      <family val="2"/>
    </font>
    <font>
      <sz val="12"/>
      <color rgb="FF0070C0"/>
      <name val="Arial"/>
      <family val="2"/>
    </font>
    <font>
      <sz val="16"/>
      <color rgb="FF0E2BBE"/>
      <name val="Aptos Narrow"/>
      <family val="2"/>
      <scheme val="minor"/>
    </font>
    <font>
      <b/>
      <u/>
      <sz val="16"/>
      <color rgb="FF0E2BBE"/>
      <name val="Aptos Narrow"/>
      <family val="2"/>
      <scheme val="minor"/>
    </font>
    <font>
      <b/>
      <i/>
      <sz val="14"/>
      <color theme="1"/>
      <name val="Aptos Narrow"/>
      <family val="2"/>
      <scheme val="minor"/>
    </font>
    <font>
      <b/>
      <u/>
      <sz val="12"/>
      <color rgb="FF0E2BBE"/>
      <name val="Aptos Narrow"/>
      <family val="2"/>
      <scheme val="minor"/>
    </font>
    <font>
      <i/>
      <sz val="8"/>
      <name val="Aptos Narrow"/>
      <family val="2"/>
      <scheme val="minor"/>
    </font>
    <font>
      <sz val="14"/>
      <name val="Calibri"/>
    </font>
    <font>
      <i/>
      <sz val="9"/>
      <color theme="0"/>
      <name val="Aptos Narrow"/>
      <family val="2"/>
      <scheme val="minor"/>
    </font>
    <font>
      <b/>
      <sz val="5.5"/>
      <color theme="0"/>
      <name val="Aptos Narrow"/>
      <family val="2"/>
      <scheme val="minor"/>
    </font>
    <font>
      <sz val="10"/>
      <color theme="0"/>
      <name val="Aptos Narrow"/>
      <family val="2"/>
      <scheme val="minor"/>
    </font>
    <font>
      <sz val="14"/>
      <color theme="0"/>
      <name val="Calibri"/>
      <family val="2"/>
    </font>
    <font>
      <sz val="14"/>
      <color theme="0"/>
      <name val="Calibri"/>
    </font>
    <font>
      <sz val="26"/>
      <color theme="0"/>
      <name val="Aptos Narrow"/>
      <family val="2"/>
      <scheme val="minor"/>
    </font>
    <font>
      <b/>
      <u/>
      <sz val="14"/>
      <color theme="0"/>
      <name val="Aptos Narrow"/>
      <family val="2"/>
      <scheme val="minor"/>
    </font>
  </fonts>
  <fills count="17">
    <fill>
      <patternFill patternType="none"/>
    </fill>
    <fill>
      <patternFill patternType="gray125"/>
    </fill>
    <fill>
      <patternFill patternType="solid">
        <fgColor rgb="FF0B2399"/>
        <bgColor indexed="64"/>
      </patternFill>
    </fill>
    <fill>
      <patternFill patternType="solid">
        <fgColor rgb="FFDFD7E9"/>
        <bgColor indexed="64"/>
      </patternFill>
    </fill>
    <fill>
      <patternFill patternType="solid">
        <fgColor theme="0" tint="-4.9989318521683403E-2"/>
        <bgColor indexed="64"/>
      </patternFill>
    </fill>
    <fill>
      <patternFill patternType="solid">
        <fgColor rgb="FF0E2BBE"/>
        <bgColor indexed="64"/>
      </patternFill>
    </fill>
    <fill>
      <patternFill patternType="solid">
        <fgColor theme="2"/>
        <bgColor indexed="64"/>
      </patternFill>
    </fill>
    <fill>
      <patternFill patternType="mediumGray">
        <bgColor theme="0" tint="-4.9989318521683403E-2"/>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s>
  <borders count="72">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thin">
        <color rgb="FFBFBFBF"/>
      </right>
      <top style="medium">
        <color indexed="64"/>
      </top>
      <bottom/>
      <diagonal/>
    </border>
    <border>
      <left style="thin">
        <color rgb="FFBFBFBF"/>
      </left>
      <right style="thin">
        <color rgb="FFBFBFBF"/>
      </right>
      <top style="medium">
        <color indexed="64"/>
      </top>
      <bottom style="thin">
        <color rgb="FFBFBFBF"/>
      </bottom>
      <diagonal/>
    </border>
    <border>
      <left style="medium">
        <color indexed="64"/>
      </left>
      <right style="medium">
        <color indexed="64"/>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medium">
        <color indexed="64"/>
      </right>
      <top/>
      <bottom style="medium">
        <color indexed="64"/>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top style="medium">
        <color indexed="64"/>
      </top>
      <bottom/>
      <diagonal/>
    </border>
    <border>
      <left style="medium">
        <color indexed="64"/>
      </left>
      <right style="thin">
        <color rgb="FFBFBFBF"/>
      </right>
      <top/>
      <bottom style="thin">
        <color rgb="FFBFBFBF"/>
      </bottom>
      <diagonal/>
    </border>
    <border>
      <left style="medium">
        <color indexed="64"/>
      </left>
      <right style="thin">
        <color rgb="FFBFBFBF"/>
      </right>
      <top/>
      <bottom style="medium">
        <color indexed="64"/>
      </bottom>
      <diagonal/>
    </border>
    <border>
      <left style="thin">
        <color rgb="FFBFBFBF"/>
      </left>
      <right style="thin">
        <color rgb="FFBFBFBF"/>
      </right>
      <top/>
      <bottom style="thin">
        <color rgb="FFBFBFBF"/>
      </bottom>
      <diagonal/>
    </border>
    <border>
      <left style="thin">
        <color rgb="FFBFBFBF"/>
      </left>
      <right style="medium">
        <color indexed="64"/>
      </right>
      <top/>
      <bottom style="thin">
        <color rgb="FFBFBFBF"/>
      </bottom>
      <diagonal/>
    </border>
    <border>
      <left style="thin">
        <color rgb="FFBFBFBF"/>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rgb="FFBFBFBF"/>
      </left>
      <right/>
      <top style="medium">
        <color indexed="64"/>
      </top>
      <bottom style="thin">
        <color rgb="FFBFBFBF"/>
      </bottom>
      <diagonal/>
    </border>
    <border>
      <left/>
      <right style="thin">
        <color rgb="FFBFBFBF"/>
      </right>
      <top style="thin">
        <color rgb="FFBFBFBF"/>
      </top>
      <bottom style="thin">
        <color rgb="FFBFBFBF"/>
      </bottom>
      <diagonal/>
    </border>
    <border>
      <left/>
      <right style="thin">
        <color theme="0" tint="-0.34998626667073579"/>
      </right>
      <top style="thin">
        <color theme="0" tint="-0.34998626667073579"/>
      </top>
      <bottom style="thin">
        <color theme="0" tint="-0.34998626667073579"/>
      </bottom>
      <diagonal/>
    </border>
    <border>
      <left/>
      <right style="thin">
        <color rgb="FFBFBFBF"/>
      </right>
      <top style="thin">
        <color rgb="FFBFBFBF"/>
      </top>
      <bottom style="medium">
        <color indexed="64"/>
      </bottom>
      <diagonal/>
    </border>
    <border>
      <left/>
      <right style="thin">
        <color rgb="FFBFBFBF"/>
      </right>
      <top style="medium">
        <color indexed="64"/>
      </top>
      <bottom style="thin">
        <color rgb="FFBFBFB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BFBFBF"/>
      </left>
      <right/>
      <top/>
      <bottom/>
      <diagonal/>
    </border>
    <border>
      <left/>
      <right style="thin">
        <color rgb="FFBFBFBF"/>
      </right>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BFBFBF"/>
      </right>
      <top style="thin">
        <color rgb="FFBFBFBF"/>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rgb="FFBFBFBF"/>
      </left>
      <right/>
      <top style="thin">
        <color rgb="FFBFBFBF"/>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style="thin">
        <color rgb="FFBFBFBF"/>
      </bottom>
      <diagonal/>
    </border>
    <border>
      <left style="medium">
        <color indexed="64"/>
      </left>
      <right/>
      <top style="thin">
        <color rgb="FFBFBFBF"/>
      </top>
      <bottom style="thin">
        <color rgb="FFBFBFBF"/>
      </bottom>
      <diagonal/>
    </border>
    <border>
      <left style="medium">
        <color indexed="64"/>
      </left>
      <right/>
      <top style="thin">
        <color rgb="FFBFBFBF"/>
      </top>
      <bottom style="medium">
        <color indexed="64"/>
      </bottom>
      <diagonal/>
    </border>
    <border>
      <left/>
      <right style="thin">
        <color indexed="64"/>
      </right>
      <top style="medium">
        <color indexed="64"/>
      </top>
      <bottom style="thin">
        <color indexed="64"/>
      </bottom>
      <diagonal/>
    </border>
    <border>
      <left style="thin">
        <color rgb="FFBFBFBF"/>
      </left>
      <right style="medium">
        <color indexed="64"/>
      </right>
      <top style="medium">
        <color indexed="64"/>
      </top>
      <bottom style="thin">
        <color rgb="FFBFBFBF"/>
      </bottom>
      <diagonal/>
    </border>
    <border>
      <left style="thin">
        <color indexed="64"/>
      </left>
      <right style="medium">
        <color indexed="64"/>
      </right>
      <top/>
      <bottom style="medium">
        <color indexed="64"/>
      </bottom>
      <diagonal/>
    </border>
    <border>
      <left/>
      <right style="thin">
        <color theme="0" tint="-0.34998626667073579"/>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50" fillId="0" borderId="0"/>
  </cellStyleXfs>
  <cellXfs count="362">
    <xf numFmtId="0" fontId="0" fillId="0" borderId="0" xfId="0"/>
    <xf numFmtId="0" fontId="2" fillId="2" borderId="0" xfId="0" applyFont="1" applyFill="1"/>
    <xf numFmtId="0" fontId="5" fillId="0" borderId="1" xfId="0" applyFont="1" applyBorder="1" applyAlignment="1">
      <alignment vertical="center"/>
    </xf>
    <xf numFmtId="17" fontId="5" fillId="3" borderId="2" xfId="0" applyNumberFormat="1" applyFont="1" applyFill="1" applyBorder="1" applyAlignment="1">
      <alignment vertical="center"/>
    </xf>
    <xf numFmtId="164" fontId="3" fillId="0" borderId="2" xfId="1" applyNumberFormat="1" applyFont="1" applyBorder="1" applyAlignment="1" applyProtection="1">
      <alignment vertical="center"/>
      <protection locked="0"/>
    </xf>
    <xf numFmtId="164" fontId="3" fillId="0" borderId="2" xfId="1" applyNumberFormat="1" applyFont="1" applyFill="1" applyBorder="1" applyAlignment="1" applyProtection="1">
      <alignment vertical="center"/>
      <protection locked="0"/>
    </xf>
    <xf numFmtId="0" fontId="4" fillId="0" borderId="0" xfId="0" quotePrefix="1" applyFont="1"/>
    <xf numFmtId="0" fontId="6" fillId="4" borderId="0" xfId="0" applyFont="1" applyFill="1"/>
    <xf numFmtId="0" fontId="7" fillId="4" borderId="0" xfId="0" applyFont="1" applyFill="1"/>
    <xf numFmtId="9" fontId="3" fillId="0" borderId="2" xfId="1" applyNumberFormat="1" applyFont="1" applyFill="1" applyBorder="1" applyAlignment="1" applyProtection="1">
      <alignment vertical="center"/>
      <protection locked="0"/>
    </xf>
    <xf numFmtId="0" fontId="11" fillId="2" borderId="0" xfId="0" applyFont="1" applyFill="1" applyAlignment="1">
      <alignment horizontal="left" vertical="center"/>
    </xf>
    <xf numFmtId="0" fontId="13" fillId="0" borderId="1" xfId="0" applyFont="1" applyBorder="1" applyAlignment="1">
      <alignment vertical="center"/>
    </xf>
    <xf numFmtId="17" fontId="13" fillId="3" borderId="2" xfId="0" applyNumberFormat="1" applyFont="1" applyFill="1" applyBorder="1" applyAlignment="1">
      <alignment vertical="center"/>
    </xf>
    <xf numFmtId="0" fontId="14" fillId="0" borderId="0" xfId="0" applyFont="1"/>
    <xf numFmtId="164" fontId="14" fillId="0" borderId="2" xfId="1" applyNumberFormat="1" applyFont="1" applyBorder="1" applyAlignment="1" applyProtection="1">
      <alignment vertical="center"/>
      <protection locked="0"/>
    </xf>
    <xf numFmtId="164" fontId="14" fillId="0" borderId="2"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0" fontId="0" fillId="0" borderId="0" xfId="0" applyAlignment="1">
      <alignment vertical="center"/>
    </xf>
    <xf numFmtId="5" fontId="15" fillId="0" borderId="2" xfId="1" applyNumberFormat="1" applyFont="1" applyFill="1" applyBorder="1" applyAlignment="1" applyProtection="1">
      <alignment vertical="center"/>
      <protection locked="0"/>
    </xf>
    <xf numFmtId="1" fontId="3" fillId="0" borderId="2" xfId="1" applyNumberFormat="1" applyFont="1" applyBorder="1" applyAlignment="1" applyProtection="1">
      <alignment vertical="center"/>
      <protection locked="0"/>
    </xf>
    <xf numFmtId="1" fontId="3" fillId="0" borderId="2" xfId="1" applyNumberFormat="1" applyFont="1" applyFill="1" applyBorder="1" applyAlignment="1" applyProtection="1">
      <alignment vertical="center"/>
      <protection locked="0"/>
    </xf>
    <xf numFmtId="10" fontId="3" fillId="0" borderId="2" xfId="1" applyNumberFormat="1" applyFont="1" applyFill="1" applyBorder="1" applyAlignment="1" applyProtection="1">
      <alignment vertical="center"/>
      <protection locked="0"/>
    </xf>
    <xf numFmtId="5" fontId="3" fillId="0" borderId="2" xfId="1" applyNumberFormat="1" applyFont="1" applyBorder="1" applyAlignment="1" applyProtection="1">
      <alignment vertical="center"/>
      <protection locked="0"/>
    </xf>
    <xf numFmtId="5" fontId="3" fillId="0" borderId="2" xfId="1" applyNumberFormat="1" applyFont="1" applyFill="1" applyBorder="1" applyAlignment="1" applyProtection="1">
      <alignment vertical="center"/>
      <protection locked="0"/>
    </xf>
    <xf numFmtId="10" fontId="3" fillId="0" borderId="2" xfId="1" applyNumberFormat="1" applyFont="1" applyBorder="1" applyAlignment="1" applyProtection="1">
      <alignment vertical="center"/>
      <protection locked="0"/>
    </xf>
    <xf numFmtId="10" fontId="3" fillId="0" borderId="0" xfId="1" applyNumberFormat="1" applyFont="1" applyFill="1" applyBorder="1" applyAlignment="1" applyProtection="1">
      <alignment vertical="center"/>
      <protection locked="0"/>
    </xf>
    <xf numFmtId="17" fontId="13" fillId="3" borderId="2" xfId="0" applyNumberFormat="1" applyFont="1" applyFill="1" applyBorder="1" applyAlignment="1">
      <alignment horizontal="center" vertical="center" wrapText="1"/>
    </xf>
    <xf numFmtId="17" fontId="17" fillId="3" borderId="2" xfId="0" applyNumberFormat="1" applyFont="1" applyFill="1" applyBorder="1" applyAlignment="1">
      <alignment horizontal="center" vertical="center"/>
    </xf>
    <xf numFmtId="17" fontId="13" fillId="3" borderId="2" xfId="0" applyNumberFormat="1" applyFont="1" applyFill="1" applyBorder="1" applyAlignment="1">
      <alignment horizontal="center" vertical="center"/>
    </xf>
    <xf numFmtId="3" fontId="3" fillId="0" borderId="2" xfId="1" applyNumberFormat="1" applyFont="1" applyBorder="1" applyAlignment="1" applyProtection="1">
      <alignment horizontal="center" vertical="center"/>
      <protection locked="0"/>
    </xf>
    <xf numFmtId="3" fontId="3" fillId="0" borderId="2" xfId="1" applyNumberFormat="1" applyFont="1" applyFill="1" applyBorder="1" applyAlignment="1" applyProtection="1">
      <alignment horizontal="center" vertical="center"/>
      <protection locked="0"/>
    </xf>
    <xf numFmtId="9" fontId="3" fillId="0" borderId="2" xfId="1" applyNumberFormat="1" applyFont="1" applyFill="1" applyBorder="1" applyAlignment="1" applyProtection="1">
      <alignment horizontal="center" vertical="center"/>
      <protection locked="0"/>
    </xf>
    <xf numFmtId="0" fontId="19" fillId="0" borderId="0" xfId="0" applyFont="1"/>
    <xf numFmtId="17" fontId="20" fillId="3" borderId="2" xfId="0" applyNumberFormat="1" applyFont="1" applyFill="1" applyBorder="1" applyAlignment="1">
      <alignment horizontal="center" vertical="center"/>
    </xf>
    <xf numFmtId="5" fontId="15" fillId="0" borderId="2" xfId="1" applyNumberFormat="1" applyFont="1" applyBorder="1" applyAlignment="1" applyProtection="1">
      <alignment vertical="center"/>
      <protection locked="0"/>
    </xf>
    <xf numFmtId="166" fontId="15" fillId="0" borderId="2" xfId="1" applyNumberFormat="1" applyFont="1" applyFill="1" applyBorder="1" applyAlignment="1" applyProtection="1">
      <alignment vertical="center"/>
      <protection locked="0"/>
    </xf>
    <xf numFmtId="0" fontId="18" fillId="0" borderId="0" xfId="0" applyFont="1"/>
    <xf numFmtId="3" fontId="21" fillId="0" borderId="2" xfId="0" applyNumberFormat="1" applyFont="1" applyBorder="1" applyAlignment="1" applyProtection="1">
      <alignment horizontal="center" vertical="center"/>
      <protection locked="0"/>
    </xf>
    <xf numFmtId="9" fontId="21" fillId="0" borderId="2" xfId="0" applyNumberFormat="1" applyFont="1" applyBorder="1" applyAlignment="1" applyProtection="1">
      <alignment horizontal="center" vertical="center"/>
      <protection locked="0"/>
    </xf>
    <xf numFmtId="0" fontId="2" fillId="0" borderId="0" xfId="0" applyFont="1"/>
    <xf numFmtId="164" fontId="3" fillId="0" borderId="2" xfId="1" applyNumberFormat="1" applyFont="1" applyBorder="1" applyAlignment="1" applyProtection="1">
      <alignment horizontal="center" vertical="center"/>
      <protection locked="0"/>
    </xf>
    <xf numFmtId="167" fontId="3" fillId="0" borderId="2" xfId="1" applyNumberFormat="1" applyFont="1" applyBorder="1" applyAlignment="1" applyProtection="1">
      <alignment horizontal="center" vertical="center"/>
      <protection locked="0"/>
    </xf>
    <xf numFmtId="164" fontId="3" fillId="0" borderId="2" xfId="1" applyNumberFormat="1" applyFont="1" applyFill="1" applyBorder="1" applyAlignment="1" applyProtection="1">
      <alignment horizontal="center" vertical="center"/>
      <protection locked="0"/>
    </xf>
    <xf numFmtId="167" fontId="3" fillId="0" borderId="2" xfId="1" applyNumberFormat="1" applyFont="1" applyFill="1" applyBorder="1" applyAlignment="1" applyProtection="1">
      <alignment horizontal="center" vertical="center"/>
      <protection locked="0"/>
    </xf>
    <xf numFmtId="17" fontId="22" fillId="3" borderId="5" xfId="0" applyNumberFormat="1" applyFont="1" applyFill="1" applyBorder="1" applyAlignment="1">
      <alignment vertical="center"/>
    </xf>
    <xf numFmtId="167" fontId="23" fillId="0" borderId="2" xfId="1" applyNumberFormat="1" applyFont="1" applyFill="1" applyBorder="1" applyAlignment="1" applyProtection="1">
      <alignment horizontal="center" vertical="center"/>
      <protection locked="0"/>
    </xf>
    <xf numFmtId="9" fontId="14" fillId="0" borderId="2" xfId="1" applyNumberFormat="1" applyFont="1" applyFill="1" applyBorder="1" applyAlignment="1" applyProtection="1">
      <alignment horizontal="center" vertical="center"/>
      <protection locked="0"/>
    </xf>
    <xf numFmtId="17" fontId="17" fillId="3" borderId="2" xfId="0" applyNumberFormat="1" applyFont="1" applyFill="1" applyBorder="1" applyAlignment="1">
      <alignment horizontal="center" vertical="center" wrapText="1"/>
    </xf>
    <xf numFmtId="15" fontId="18" fillId="0" borderId="3" xfId="0" applyNumberFormat="1" applyFont="1" applyBorder="1" applyAlignment="1">
      <alignment horizontal="left"/>
    </xf>
    <xf numFmtId="0" fontId="18" fillId="0" borderId="3" xfId="0" applyFont="1" applyBorder="1"/>
    <xf numFmtId="15" fontId="15" fillId="0" borderId="3" xfId="0" applyNumberFormat="1" applyFont="1" applyBorder="1" applyAlignment="1">
      <alignment horizontal="center" vertical="center"/>
    </xf>
    <xf numFmtId="0" fontId="15" fillId="0" borderId="3" xfId="0" applyFont="1" applyBorder="1" applyAlignment="1">
      <alignment horizontal="center" vertical="center"/>
    </xf>
    <xf numFmtId="0" fontId="15" fillId="6" borderId="3" xfId="0" applyFont="1" applyFill="1" applyBorder="1" applyAlignment="1">
      <alignment horizontal="center" vertical="center"/>
    </xf>
    <xf numFmtId="9" fontId="15" fillId="0" borderId="3" xfId="0" applyNumberFormat="1" applyFont="1" applyBorder="1" applyAlignment="1">
      <alignment horizontal="center" vertical="center"/>
    </xf>
    <xf numFmtId="9" fontId="15" fillId="6" borderId="3" xfId="0" applyNumberFormat="1" applyFont="1" applyFill="1" applyBorder="1" applyAlignment="1">
      <alignment horizontal="center" vertical="center"/>
    </xf>
    <xf numFmtId="0" fontId="25" fillId="0" borderId="3" xfId="0" applyFont="1" applyBorder="1" applyAlignment="1">
      <alignment horizontal="center" vertical="center"/>
    </xf>
    <xf numFmtId="9" fontId="25" fillId="0" borderId="3" xfId="0" applyNumberFormat="1" applyFont="1" applyBorder="1" applyAlignment="1">
      <alignment horizontal="center" vertical="center"/>
    </xf>
    <xf numFmtId="0" fontId="25" fillId="6" borderId="3" xfId="0" applyFont="1" applyFill="1" applyBorder="1" applyAlignment="1">
      <alignment horizontal="center" vertical="center"/>
    </xf>
    <xf numFmtId="9" fontId="25" fillId="6" borderId="3" xfId="0" applyNumberFormat="1" applyFont="1" applyFill="1" applyBorder="1" applyAlignment="1">
      <alignment horizontal="center" vertical="center"/>
    </xf>
    <xf numFmtId="0" fontId="26" fillId="0" borderId="3" xfId="0" applyFont="1" applyBorder="1" applyAlignment="1">
      <alignment vertical="center" wrapText="1"/>
    </xf>
    <xf numFmtId="0" fontId="15" fillId="0" borderId="3" xfId="0" applyFont="1" applyBorder="1"/>
    <xf numFmtId="0" fontId="27" fillId="0" borderId="10" xfId="0" applyFont="1" applyBorder="1"/>
    <xf numFmtId="17" fontId="17" fillId="3" borderId="2" xfId="0" applyNumberFormat="1" applyFont="1" applyFill="1" applyBorder="1" applyAlignment="1">
      <alignment vertical="center"/>
    </xf>
    <xf numFmtId="17" fontId="20" fillId="3" borderId="2" xfId="0" applyNumberFormat="1" applyFont="1" applyFill="1" applyBorder="1" applyAlignment="1">
      <alignment vertical="center"/>
    </xf>
    <xf numFmtId="0" fontId="29" fillId="3" borderId="14" xfId="0" applyFont="1" applyFill="1" applyBorder="1" applyAlignment="1">
      <alignment vertical="center" textRotation="90" wrapText="1" readingOrder="1"/>
    </xf>
    <xf numFmtId="0" fontId="30" fillId="0" borderId="15" xfId="0" applyFont="1" applyBorder="1" applyAlignment="1">
      <alignment horizontal="center" vertical="center" wrapText="1" readingOrder="1"/>
    </xf>
    <xf numFmtId="1" fontId="30" fillId="0" borderId="15" xfId="0" applyNumberFormat="1" applyFont="1" applyBorder="1" applyAlignment="1">
      <alignment horizontal="center" vertical="center" wrapText="1" readingOrder="1"/>
    </xf>
    <xf numFmtId="9" fontId="30" fillId="0" borderId="15" xfId="0" applyNumberFormat="1" applyFont="1" applyBorder="1" applyAlignment="1">
      <alignment horizontal="center" vertical="center" wrapText="1" readingOrder="1"/>
    </xf>
    <xf numFmtId="9" fontId="30" fillId="0" borderId="16" xfId="0" applyNumberFormat="1" applyFont="1" applyBorder="1" applyAlignment="1">
      <alignment horizontal="center" vertical="center" wrapText="1" readingOrder="1"/>
    </xf>
    <xf numFmtId="0" fontId="0" fillId="0" borderId="0" xfId="0" applyAlignment="1">
      <alignment horizontal="left"/>
    </xf>
    <xf numFmtId="0" fontId="29" fillId="3" borderId="17" xfId="0" applyFont="1" applyFill="1" applyBorder="1" applyAlignment="1">
      <alignment vertical="center" textRotation="90" wrapText="1" readingOrder="1"/>
    </xf>
    <xf numFmtId="0" fontId="30" fillId="0" borderId="18" xfId="0" applyFont="1" applyBorder="1" applyAlignment="1">
      <alignment horizontal="center" vertical="center" wrapText="1" readingOrder="1"/>
    </xf>
    <xf numFmtId="1" fontId="30" fillId="0" borderId="18" xfId="0" applyNumberFormat="1" applyFont="1" applyBorder="1" applyAlignment="1">
      <alignment horizontal="center" vertical="center" wrapText="1" readingOrder="1"/>
    </xf>
    <xf numFmtId="9" fontId="30" fillId="0" borderId="18" xfId="0" applyNumberFormat="1" applyFont="1" applyBorder="1" applyAlignment="1">
      <alignment horizontal="center" vertical="center" wrapText="1" readingOrder="1"/>
    </xf>
    <xf numFmtId="9" fontId="30" fillId="0" borderId="19" xfId="0" applyNumberFormat="1" applyFont="1" applyBorder="1" applyAlignment="1">
      <alignment horizontal="center" vertical="center" wrapText="1" readingOrder="1"/>
    </xf>
    <xf numFmtId="9" fontId="31" fillId="0" borderId="0" xfId="0" applyNumberFormat="1" applyFont="1" applyAlignment="1">
      <alignment horizontal="center" vertical="center"/>
    </xf>
    <xf numFmtId="0" fontId="30" fillId="0" borderId="21" xfId="0" applyFont="1" applyBorder="1" applyAlignment="1">
      <alignment horizontal="left" vertical="center" wrapText="1" indent="1" readingOrder="1"/>
    </xf>
    <xf numFmtId="0" fontId="30" fillId="0" borderId="22" xfId="0" applyFont="1" applyBorder="1" applyAlignment="1">
      <alignment horizontal="left" vertical="center" wrapText="1" indent="1" readingOrder="1"/>
    </xf>
    <xf numFmtId="9" fontId="30" fillId="0" borderId="23" xfId="0" applyNumberFormat="1" applyFont="1" applyBorder="1" applyAlignment="1">
      <alignment horizontal="center" vertical="center" wrapText="1" readingOrder="1"/>
    </xf>
    <xf numFmtId="9" fontId="30" fillId="0" borderId="24" xfId="0" applyNumberFormat="1" applyFont="1" applyBorder="1" applyAlignment="1">
      <alignment horizontal="center" vertical="center" wrapText="1" readingOrder="1"/>
    </xf>
    <xf numFmtId="1" fontId="30" fillId="0" borderId="23" xfId="0" applyNumberFormat="1" applyFont="1" applyBorder="1" applyAlignment="1">
      <alignment horizontal="center" vertical="center" wrapText="1" readingOrder="1"/>
    </xf>
    <xf numFmtId="0" fontId="30" fillId="0" borderId="23" xfId="0" applyFont="1" applyBorder="1" applyAlignment="1">
      <alignment horizontal="center" vertical="center" wrapText="1" readingOrder="1"/>
    </xf>
    <xf numFmtId="164" fontId="0" fillId="0" borderId="2" xfId="1" applyNumberFormat="1" applyFont="1" applyBorder="1" applyAlignment="1" applyProtection="1">
      <alignment vertical="center"/>
      <protection locked="0"/>
    </xf>
    <xf numFmtId="9" fontId="0" fillId="0" borderId="2" xfId="1" applyNumberFormat="1" applyFont="1" applyFill="1" applyBorder="1" applyAlignment="1" applyProtection="1">
      <alignment vertical="center"/>
      <protection locked="0"/>
    </xf>
    <xf numFmtId="164" fontId="0" fillId="0" borderId="2" xfId="1" applyNumberFormat="1" applyFont="1" applyFill="1" applyBorder="1" applyAlignment="1" applyProtection="1">
      <alignment vertical="center"/>
      <protection locked="0"/>
    </xf>
    <xf numFmtId="10" fontId="21" fillId="0" borderId="2" xfId="1" applyNumberFormat="1" applyFont="1" applyBorder="1" applyAlignment="1" applyProtection="1">
      <alignment vertical="center"/>
      <protection locked="0"/>
    </xf>
    <xf numFmtId="0" fontId="33" fillId="0" borderId="23" xfId="0" applyFont="1" applyBorder="1" applyAlignment="1">
      <alignment horizontal="left" vertical="center" wrapText="1" readingOrder="1"/>
    </xf>
    <xf numFmtId="0" fontId="33" fillId="0" borderId="15" xfId="0" applyFont="1" applyBorder="1" applyAlignment="1">
      <alignment horizontal="left" vertical="center" wrapText="1" readingOrder="1"/>
    </xf>
    <xf numFmtId="0" fontId="33" fillId="0" borderId="18" xfId="0" applyFont="1" applyBorder="1" applyAlignment="1">
      <alignment horizontal="left" vertical="center" wrapText="1" readingOrder="1"/>
    </xf>
    <xf numFmtId="0" fontId="15" fillId="0" borderId="0" xfId="0" applyFont="1" applyAlignment="1">
      <alignment horizontal="center" vertical="center"/>
    </xf>
    <xf numFmtId="0" fontId="15" fillId="0" borderId="28" xfId="0" applyFont="1" applyBorder="1" applyAlignment="1">
      <alignment horizontal="center" vertical="center"/>
    </xf>
    <xf numFmtId="0" fontId="10" fillId="2" borderId="34" xfId="0" applyFont="1" applyFill="1" applyBorder="1" applyAlignment="1">
      <alignment vertical="center"/>
    </xf>
    <xf numFmtId="0" fontId="10" fillId="2" borderId="35" xfId="0" applyFont="1" applyFill="1" applyBorder="1" applyAlignment="1">
      <alignment vertical="center"/>
    </xf>
    <xf numFmtId="0" fontId="11" fillId="2" borderId="34" xfId="0" applyFont="1" applyFill="1" applyBorder="1" applyAlignment="1">
      <alignment vertical="center"/>
    </xf>
    <xf numFmtId="0" fontId="11" fillId="2" borderId="35" xfId="0" applyFont="1" applyFill="1" applyBorder="1" applyAlignment="1">
      <alignment vertical="center"/>
    </xf>
    <xf numFmtId="0" fontId="11" fillId="2" borderId="38" xfId="0" applyFont="1" applyFill="1" applyBorder="1" applyAlignment="1">
      <alignment vertical="center"/>
    </xf>
    <xf numFmtId="0" fontId="11" fillId="2" borderId="34" xfId="0" applyFont="1" applyFill="1" applyBorder="1" applyAlignment="1">
      <alignment horizontal="left" vertical="center"/>
    </xf>
    <xf numFmtId="0" fontId="2" fillId="2" borderId="35" xfId="0" applyFont="1" applyFill="1" applyBorder="1"/>
    <xf numFmtId="0" fontId="18" fillId="12" borderId="35" xfId="0" applyFont="1" applyFill="1" applyBorder="1" applyAlignment="1">
      <alignment horizontal="center" vertical="center"/>
    </xf>
    <xf numFmtId="0" fontId="18" fillId="9" borderId="39" xfId="0" applyFont="1" applyFill="1" applyBorder="1" applyAlignment="1">
      <alignment horizontal="center" vertical="center"/>
    </xf>
    <xf numFmtId="17" fontId="5" fillId="3" borderId="2" xfId="0" applyNumberFormat="1" applyFont="1" applyFill="1" applyBorder="1" applyAlignment="1">
      <alignment horizontal="center" vertical="center" wrapText="1"/>
    </xf>
    <xf numFmtId="1" fontId="3" fillId="0" borderId="2" xfId="1"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1" fontId="0" fillId="0" borderId="0" xfId="0" applyNumberFormat="1"/>
    <xf numFmtId="1" fontId="0" fillId="0" borderId="2" xfId="1" applyNumberFormat="1" applyFont="1" applyFill="1" applyBorder="1" applyAlignment="1" applyProtection="1">
      <alignment horizontal="center" vertical="center"/>
      <protection locked="0"/>
    </xf>
    <xf numFmtId="164" fontId="0" fillId="0" borderId="2" xfId="1" applyNumberFormat="1" applyFont="1" applyBorder="1" applyAlignment="1" applyProtection="1">
      <alignment horizontal="center" vertical="center"/>
      <protection locked="0"/>
    </xf>
    <xf numFmtId="164" fontId="0" fillId="0" borderId="2" xfId="1" applyNumberFormat="1" applyFont="1" applyFill="1" applyBorder="1" applyAlignment="1" applyProtection="1">
      <alignment horizontal="center" vertical="center"/>
      <protection locked="0"/>
    </xf>
    <xf numFmtId="1" fontId="0" fillId="0" borderId="2" xfId="1" applyNumberFormat="1" applyFont="1" applyBorder="1" applyAlignment="1" applyProtection="1">
      <alignment horizontal="center" vertical="center"/>
      <protection locked="0"/>
    </xf>
    <xf numFmtId="0" fontId="37" fillId="0" borderId="0" xfId="0" applyFont="1"/>
    <xf numFmtId="0" fontId="38" fillId="0" borderId="0" xfId="0" quotePrefix="1" applyFont="1"/>
    <xf numFmtId="0" fontId="37" fillId="0" borderId="0" xfId="0" applyFont="1" applyAlignment="1">
      <alignment horizontal="center" vertical="center"/>
    </xf>
    <xf numFmtId="0" fontId="39" fillId="0" borderId="0" xfId="2" applyFont="1" applyFill="1"/>
    <xf numFmtId="0" fontId="40" fillId="2" borderId="11" xfId="0" applyFont="1" applyFill="1" applyBorder="1"/>
    <xf numFmtId="0" fontId="40" fillId="2" borderId="17" xfId="0" applyFont="1" applyFill="1" applyBorder="1"/>
    <xf numFmtId="17" fontId="41" fillId="2" borderId="44" xfId="0" applyNumberFormat="1" applyFont="1" applyFill="1" applyBorder="1" applyAlignment="1">
      <alignment horizontal="center" vertical="center" wrapText="1" readingOrder="1"/>
    </xf>
    <xf numFmtId="17" fontId="41" fillId="2" borderId="45" xfId="0" applyNumberFormat="1" applyFont="1" applyFill="1" applyBorder="1" applyAlignment="1">
      <alignment horizontal="center" vertical="center" wrapText="1" readingOrder="1"/>
    </xf>
    <xf numFmtId="0" fontId="42" fillId="3" borderId="51" xfId="0" applyFont="1" applyFill="1" applyBorder="1" applyAlignment="1">
      <alignment vertical="center" textRotation="90" wrapText="1" readingOrder="1"/>
    </xf>
    <xf numFmtId="1" fontId="44" fillId="7" borderId="33" xfId="0" applyNumberFormat="1" applyFont="1" applyFill="1" applyBorder="1" applyAlignment="1">
      <alignment horizontal="center" vertical="center" wrapText="1" readingOrder="1"/>
    </xf>
    <xf numFmtId="1" fontId="44" fillId="7" borderId="13" xfId="0" applyNumberFormat="1" applyFont="1" applyFill="1" applyBorder="1" applyAlignment="1">
      <alignment horizontal="center" vertical="center" wrapText="1" readingOrder="1"/>
    </xf>
    <xf numFmtId="9" fontId="44" fillId="4" borderId="13" xfId="0" applyNumberFormat="1" applyFont="1" applyFill="1" applyBorder="1" applyAlignment="1">
      <alignment horizontal="center" vertical="center" wrapText="1" readingOrder="1"/>
    </xf>
    <xf numFmtId="1" fontId="44" fillId="7" borderId="30" xfId="0" applyNumberFormat="1" applyFont="1" applyFill="1" applyBorder="1" applyAlignment="1">
      <alignment horizontal="center" vertical="center" wrapText="1" readingOrder="1"/>
    </xf>
    <xf numFmtId="1" fontId="44" fillId="7" borderId="15" xfId="0" applyNumberFormat="1" applyFont="1" applyFill="1" applyBorder="1" applyAlignment="1">
      <alignment horizontal="center" vertical="center" wrapText="1" readingOrder="1"/>
    </xf>
    <xf numFmtId="9" fontId="44" fillId="4" borderId="15" xfId="0" applyNumberFormat="1" applyFont="1" applyFill="1" applyBorder="1" applyAlignment="1">
      <alignment horizontal="center" vertical="center" wrapText="1" readingOrder="1"/>
    </xf>
    <xf numFmtId="0" fontId="45" fillId="9" borderId="41" xfId="0" applyFont="1" applyFill="1" applyBorder="1" applyAlignment="1">
      <alignment horizontal="center" vertical="center"/>
    </xf>
    <xf numFmtId="1" fontId="44" fillId="0" borderId="30" xfId="0" applyNumberFormat="1" applyFont="1" applyBorder="1" applyAlignment="1">
      <alignment horizontal="center" vertical="center" wrapText="1" readingOrder="1"/>
    </xf>
    <xf numFmtId="1" fontId="44" fillId="0" borderId="15" xfId="0" applyNumberFormat="1" applyFont="1" applyBorder="1" applyAlignment="1">
      <alignment horizontal="center" vertical="center" wrapText="1" readingOrder="1"/>
    </xf>
    <xf numFmtId="3" fontId="46" fillId="0" borderId="31" xfId="0" applyNumberFormat="1" applyFont="1" applyBorder="1" applyAlignment="1" applyProtection="1">
      <alignment horizontal="center" vertical="center"/>
      <protection locked="0"/>
    </xf>
    <xf numFmtId="9" fontId="46" fillId="0" borderId="31" xfId="0" applyNumberFormat="1" applyFont="1" applyBorder="1" applyAlignment="1" applyProtection="1">
      <alignment horizontal="center" vertical="center"/>
      <protection locked="0"/>
    </xf>
    <xf numFmtId="10" fontId="44" fillId="4" borderId="30" xfId="0" applyNumberFormat="1" applyFont="1" applyFill="1" applyBorder="1" applyAlignment="1">
      <alignment horizontal="center" vertical="center" wrapText="1" readingOrder="1"/>
    </xf>
    <xf numFmtId="10" fontId="44" fillId="4" borderId="15" xfId="0" applyNumberFormat="1" applyFont="1" applyFill="1" applyBorder="1" applyAlignment="1">
      <alignment horizontal="center" vertical="center" wrapText="1" readingOrder="1"/>
    </xf>
    <xf numFmtId="0" fontId="45" fillId="9" borderId="42" xfId="0" applyFont="1" applyFill="1" applyBorder="1" applyAlignment="1">
      <alignment horizontal="center" vertical="center"/>
    </xf>
    <xf numFmtId="1" fontId="44" fillId="7" borderId="32" xfId="0" applyNumberFormat="1" applyFont="1" applyFill="1" applyBorder="1" applyAlignment="1">
      <alignment horizontal="center" vertical="center" wrapText="1" readingOrder="1"/>
    </xf>
    <xf numFmtId="1" fontId="44" fillId="7" borderId="18" xfId="0" applyNumberFormat="1" applyFont="1" applyFill="1" applyBorder="1" applyAlignment="1">
      <alignment horizontal="center" vertical="center" wrapText="1" readingOrder="1"/>
    </xf>
    <xf numFmtId="0" fontId="45" fillId="9" borderId="40" xfId="0" applyFont="1" applyFill="1" applyBorder="1" applyAlignment="1">
      <alignment horizontal="center" vertical="center"/>
    </xf>
    <xf numFmtId="9" fontId="44" fillId="0" borderId="33" xfId="0" applyNumberFormat="1" applyFont="1" applyBorder="1" applyAlignment="1">
      <alignment horizontal="center" vertical="center" wrapText="1" readingOrder="1"/>
    </xf>
    <xf numFmtId="9" fontId="44" fillId="0" borderId="13" xfId="0" applyNumberFormat="1" applyFont="1" applyBorder="1" applyAlignment="1">
      <alignment horizontal="center" vertical="center" wrapText="1" readingOrder="1"/>
    </xf>
    <xf numFmtId="9" fontId="44" fillId="0" borderId="30" xfId="0" applyNumberFormat="1" applyFont="1" applyBorder="1" applyAlignment="1">
      <alignment horizontal="center" vertical="center" wrapText="1" readingOrder="1"/>
    </xf>
    <xf numFmtId="9" fontId="44" fillId="0" borderId="15" xfId="0" applyNumberFormat="1" applyFont="1" applyBorder="1" applyAlignment="1">
      <alignment horizontal="center" vertical="center" wrapText="1" readingOrder="1"/>
    </xf>
    <xf numFmtId="0" fontId="37" fillId="0" borderId="0" xfId="0" applyFont="1" applyAlignment="1">
      <alignment horizontal="left"/>
    </xf>
    <xf numFmtId="0" fontId="42" fillId="3" borderId="51" xfId="0" applyFont="1" applyFill="1" applyBorder="1" applyAlignment="1">
      <alignment horizontal="left" vertical="center" textRotation="90" wrapText="1" readingOrder="1"/>
    </xf>
    <xf numFmtId="9" fontId="44" fillId="0" borderId="30" xfId="3" applyFont="1" applyFill="1" applyBorder="1" applyAlignment="1">
      <alignment horizontal="center" vertical="center" wrapText="1" readingOrder="1"/>
    </xf>
    <xf numFmtId="9" fontId="44" fillId="0" borderId="15" xfId="3" applyFont="1" applyFill="1" applyBorder="1" applyAlignment="1">
      <alignment horizontal="center" vertical="center" wrapText="1" readingOrder="1"/>
    </xf>
    <xf numFmtId="0" fontId="42" fillId="3" borderId="14" xfId="0" applyFont="1" applyFill="1" applyBorder="1" applyAlignment="1">
      <alignment vertical="center" textRotation="90" wrapText="1" readingOrder="1"/>
    </xf>
    <xf numFmtId="10" fontId="44" fillId="4" borderId="33" xfId="0" applyNumberFormat="1" applyFont="1" applyFill="1" applyBorder="1" applyAlignment="1">
      <alignment horizontal="center" vertical="center" wrapText="1" readingOrder="1"/>
    </xf>
    <xf numFmtId="10" fontId="44" fillId="4" borderId="13" xfId="0" applyNumberFormat="1" applyFont="1" applyFill="1" applyBorder="1" applyAlignment="1">
      <alignment horizontal="center" vertical="center" wrapText="1" readingOrder="1"/>
    </xf>
    <xf numFmtId="3" fontId="44" fillId="0" borderId="30" xfId="0" applyNumberFormat="1" applyFont="1" applyBorder="1" applyAlignment="1">
      <alignment horizontal="center" vertical="center" wrapText="1" readingOrder="1"/>
    </xf>
    <xf numFmtId="3" fontId="44" fillId="0" borderId="15" xfId="0" applyNumberFormat="1" applyFont="1" applyBorder="1" applyAlignment="1">
      <alignment horizontal="center" vertical="center" wrapText="1" readingOrder="1"/>
    </xf>
    <xf numFmtId="1" fontId="44" fillId="4" borderId="15" xfId="0" applyNumberFormat="1" applyFont="1" applyFill="1" applyBorder="1" applyAlignment="1">
      <alignment horizontal="center" vertical="center" wrapText="1" readingOrder="1"/>
    </xf>
    <xf numFmtId="1" fontId="44" fillId="4" borderId="30" xfId="0" applyNumberFormat="1" applyFont="1" applyFill="1" applyBorder="1" applyAlignment="1">
      <alignment horizontal="center" vertical="center" wrapText="1" readingOrder="1"/>
    </xf>
    <xf numFmtId="168" fontId="44" fillId="0" borderId="30" xfId="0" applyNumberFormat="1" applyFont="1" applyBorder="1" applyAlignment="1">
      <alignment horizontal="center" vertical="center" wrapText="1" readingOrder="1"/>
    </xf>
    <xf numFmtId="168" fontId="44" fillId="0" borderId="15" xfId="0" applyNumberFormat="1" applyFont="1" applyBorder="1" applyAlignment="1">
      <alignment horizontal="center" vertical="center" wrapText="1" readingOrder="1"/>
    </xf>
    <xf numFmtId="10" fontId="44" fillId="4" borderId="32" xfId="0" applyNumberFormat="1" applyFont="1" applyFill="1" applyBorder="1" applyAlignment="1">
      <alignment horizontal="center" vertical="center" wrapText="1" readingOrder="1"/>
    </xf>
    <xf numFmtId="10" fontId="44" fillId="4" borderId="18" xfId="0" applyNumberFormat="1" applyFont="1" applyFill="1" applyBorder="1" applyAlignment="1">
      <alignment horizontal="center" vertical="center" wrapText="1" readingOrder="1"/>
    </xf>
    <xf numFmtId="1" fontId="44" fillId="0" borderId="33" xfId="0" applyNumberFormat="1" applyFont="1" applyBorder="1" applyAlignment="1">
      <alignment horizontal="center" vertical="center" wrapText="1" readingOrder="1"/>
    </xf>
    <xf numFmtId="1" fontId="44" fillId="0" borderId="13" xfId="0" applyNumberFormat="1" applyFont="1" applyBorder="1" applyAlignment="1">
      <alignment horizontal="center" vertical="center" wrapText="1" readingOrder="1"/>
    </xf>
    <xf numFmtId="2" fontId="44" fillId="7" borderId="30" xfId="0" applyNumberFormat="1" applyFont="1" applyFill="1" applyBorder="1" applyAlignment="1">
      <alignment horizontal="center" vertical="center" wrapText="1" readingOrder="1"/>
    </xf>
    <xf numFmtId="2" fontId="44" fillId="7" borderId="15" xfId="0" applyNumberFormat="1" applyFont="1" applyFill="1" applyBorder="1" applyAlignment="1">
      <alignment horizontal="center" vertical="center" wrapText="1" readingOrder="1"/>
    </xf>
    <xf numFmtId="2" fontId="44" fillId="0" borderId="15" xfId="0" applyNumberFormat="1" applyFont="1" applyBorder="1" applyAlignment="1">
      <alignment horizontal="center" vertical="center" wrapText="1" readingOrder="1"/>
    </xf>
    <xf numFmtId="0" fontId="47" fillId="0" borderId="0" xfId="0" quotePrefix="1" applyFont="1"/>
    <xf numFmtId="0" fontId="7" fillId="0" borderId="1" xfId="0" applyFont="1" applyBorder="1" applyAlignment="1">
      <alignment vertical="center"/>
    </xf>
    <xf numFmtId="164" fontId="48" fillId="0" borderId="2" xfId="1" applyNumberFormat="1" applyFont="1" applyBorder="1" applyAlignment="1" applyProtection="1">
      <alignment vertical="center"/>
      <protection locked="0"/>
    </xf>
    <xf numFmtId="9" fontId="48" fillId="0" borderId="2" xfId="1" applyNumberFormat="1" applyFont="1" applyBorder="1" applyAlignment="1" applyProtection="1">
      <alignment vertical="center"/>
      <protection locked="0"/>
    </xf>
    <xf numFmtId="0" fontId="49" fillId="2" borderId="3" xfId="0" applyFont="1" applyFill="1" applyBorder="1" applyAlignment="1">
      <alignment horizontal="left" vertical="center" wrapText="1"/>
    </xf>
    <xf numFmtId="0" fontId="49" fillId="2" borderId="3" xfId="0" applyFont="1" applyFill="1" applyBorder="1" applyAlignment="1">
      <alignment horizontal="center" vertical="center" wrapText="1"/>
    </xf>
    <xf numFmtId="9" fontId="49" fillId="2" borderId="3" xfId="0" applyNumberFormat="1"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3" xfId="0" applyFill="1" applyBorder="1" applyAlignment="1">
      <alignment horizontal="left"/>
    </xf>
    <xf numFmtId="0" fontId="0" fillId="6" borderId="3" xfId="0" applyFill="1" applyBorder="1" applyAlignment="1">
      <alignment horizontal="center"/>
    </xf>
    <xf numFmtId="9" fontId="0" fillId="6" borderId="3" xfId="0" applyNumberFormat="1" applyFill="1" applyBorder="1" applyAlignment="1">
      <alignment horizontal="center"/>
    </xf>
    <xf numFmtId="0" fontId="0" fillId="6" borderId="3" xfId="0" applyFill="1" applyBorder="1" applyAlignment="1">
      <alignment horizontal="center" vertical="center"/>
    </xf>
    <xf numFmtId="9" fontId="0" fillId="6" borderId="3" xfId="0" applyNumberFormat="1" applyFill="1" applyBorder="1" applyAlignment="1">
      <alignment horizontal="center" vertical="center"/>
    </xf>
    <xf numFmtId="0" fontId="18" fillId="0" borderId="3" xfId="0" applyFont="1" applyBorder="1" applyAlignment="1">
      <alignment horizontal="left"/>
    </xf>
    <xf numFmtId="0" fontId="18" fillId="0" borderId="3" xfId="0" applyFont="1" applyBorder="1" applyAlignment="1">
      <alignment horizontal="center"/>
    </xf>
    <xf numFmtId="9" fontId="18" fillId="0" borderId="3" xfId="0" applyNumberFormat="1" applyFont="1" applyBorder="1" applyAlignment="1">
      <alignment horizontal="center"/>
    </xf>
    <xf numFmtId="0" fontId="51" fillId="0" borderId="0" xfId="0" applyFont="1"/>
    <xf numFmtId="0" fontId="0" fillId="15" borderId="0" xfId="0" applyFill="1"/>
    <xf numFmtId="0" fontId="5" fillId="15" borderId="0" xfId="0" applyFont="1" applyFill="1"/>
    <xf numFmtId="0" fontId="52" fillId="4" borderId="0" xfId="0" applyFont="1" applyFill="1"/>
    <xf numFmtId="0" fontId="53" fillId="4" borderId="0" xfId="0" applyFont="1" applyFill="1"/>
    <xf numFmtId="0" fontId="5" fillId="4" borderId="0" xfId="0" applyFont="1" applyFill="1"/>
    <xf numFmtId="0" fontId="54" fillId="4" borderId="0" xfId="2" applyFont="1" applyFill="1"/>
    <xf numFmtId="0" fontId="55" fillId="4" borderId="0" xfId="0" applyFont="1" applyFill="1"/>
    <xf numFmtId="0" fontId="54" fillId="4" borderId="0" xfId="0" applyFont="1" applyFill="1"/>
    <xf numFmtId="0" fontId="52" fillId="4" borderId="0" xfId="0" applyFont="1" applyFill="1" applyAlignment="1">
      <alignment horizontal="left" vertical="center"/>
    </xf>
    <xf numFmtId="0" fontId="56" fillId="0" borderId="0" xfId="0" applyFont="1" applyAlignment="1">
      <alignment horizontal="left" vertical="center"/>
    </xf>
    <xf numFmtId="0" fontId="57" fillId="4" borderId="0" xfId="2" applyFont="1" applyFill="1" applyBorder="1" applyAlignment="1">
      <alignment horizontal="left" vertical="center" wrapText="1"/>
    </xf>
    <xf numFmtId="0" fontId="57" fillId="4" borderId="0" xfId="0" applyFont="1" applyFill="1" applyAlignment="1">
      <alignment horizontal="left" vertical="center" wrapText="1"/>
    </xf>
    <xf numFmtId="0" fontId="56" fillId="4" borderId="0" xfId="0" applyFont="1" applyFill="1" applyAlignment="1">
      <alignment horizontal="left" vertical="center"/>
    </xf>
    <xf numFmtId="0" fontId="42" fillId="3" borderId="20" xfId="0" applyFont="1" applyFill="1" applyBorder="1" applyAlignment="1">
      <alignment vertical="center" textRotation="90" wrapText="1" readingOrder="1"/>
    </xf>
    <xf numFmtId="0" fontId="42" fillId="3" borderId="17" xfId="0" applyFont="1" applyFill="1" applyBorder="1" applyAlignment="1">
      <alignment vertical="center" textRotation="90" wrapText="1" readingOrder="1"/>
    </xf>
    <xf numFmtId="10" fontId="0" fillId="0" borderId="0" xfId="0" applyNumberFormat="1"/>
    <xf numFmtId="0" fontId="39" fillId="0" borderId="54" xfId="2" applyFont="1" applyBorder="1" applyAlignment="1">
      <alignment horizontal="left" vertical="center" wrapText="1" readingOrder="1"/>
    </xf>
    <xf numFmtId="0" fontId="16" fillId="2" borderId="35" xfId="0" applyFont="1" applyFill="1" applyBorder="1" applyAlignment="1">
      <alignment horizontal="left" vertical="center" wrapText="1"/>
    </xf>
    <xf numFmtId="17" fontId="5" fillId="0" borderId="2" xfId="0" applyNumberFormat="1" applyFont="1" applyBorder="1" applyAlignment="1">
      <alignment horizontal="center" vertical="center" wrapText="1"/>
    </xf>
    <xf numFmtId="0" fontId="0" fillId="0" borderId="0" xfId="0" applyAlignment="1">
      <alignment horizontal="center"/>
    </xf>
    <xf numFmtId="0" fontId="58" fillId="0" borderId="0" xfId="0" applyFont="1" applyAlignment="1">
      <alignment horizontal="center" vertical="center" readingOrder="1"/>
    </xf>
    <xf numFmtId="0" fontId="4" fillId="0" borderId="0" xfId="0" quotePrefix="1" applyFont="1" applyAlignment="1">
      <alignment horizontal="center"/>
    </xf>
    <xf numFmtId="17" fontId="5" fillId="3" borderId="55" xfId="0" applyNumberFormat="1" applyFont="1" applyFill="1" applyBorder="1" applyAlignment="1">
      <alignment horizontal="center" vertical="center" wrapText="1"/>
    </xf>
    <xf numFmtId="165" fontId="3" fillId="0" borderId="2" xfId="1" applyNumberFormat="1" applyFont="1" applyBorder="1" applyAlignment="1" applyProtection="1">
      <alignment horizontal="center" vertical="center"/>
      <protection locked="0"/>
    </xf>
    <xf numFmtId="165" fontId="3" fillId="0" borderId="2" xfId="1" applyNumberFormat="1" applyFont="1" applyFill="1" applyBorder="1" applyAlignment="1" applyProtection="1">
      <alignment horizontal="center" vertical="center"/>
      <protection locked="0"/>
    </xf>
    <xf numFmtId="0" fontId="12" fillId="0" borderId="0" xfId="0" applyFont="1" applyAlignment="1">
      <alignment vertical="center" wrapText="1"/>
    </xf>
    <xf numFmtId="0" fontId="12" fillId="2" borderId="35" xfId="0" applyFont="1" applyFill="1" applyBorder="1" applyAlignment="1">
      <alignment horizontal="center" vertical="center" wrapText="1"/>
    </xf>
    <xf numFmtId="17" fontId="20" fillId="3" borderId="2" xfId="0" applyNumberFormat="1" applyFont="1" applyFill="1" applyBorder="1" applyAlignment="1">
      <alignment horizontal="left" vertical="center" wrapText="1"/>
    </xf>
    <xf numFmtId="17" fontId="13" fillId="3" borderId="55" xfId="0" applyNumberFormat="1" applyFont="1" applyFill="1" applyBorder="1" applyAlignment="1">
      <alignment horizontal="center" vertical="center" wrapText="1"/>
    </xf>
    <xf numFmtId="17" fontId="5" fillId="3" borderId="2" xfId="0" quotePrefix="1" applyNumberFormat="1" applyFont="1" applyFill="1" applyBorder="1" applyAlignment="1">
      <alignment vertical="center" wrapText="1"/>
    </xf>
    <xf numFmtId="9" fontId="30" fillId="0" borderId="57" xfId="0" applyNumberFormat="1" applyFont="1" applyBorder="1" applyAlignment="1">
      <alignment horizontal="center" vertical="center" wrapText="1" readingOrder="1"/>
    </xf>
    <xf numFmtId="0" fontId="59" fillId="0" borderId="1" xfId="0" applyFont="1" applyBorder="1" applyAlignment="1">
      <alignment vertical="center"/>
    </xf>
    <xf numFmtId="17" fontId="5" fillId="3" borderId="2" xfId="0" applyNumberFormat="1" applyFont="1" applyFill="1" applyBorder="1" applyAlignment="1">
      <alignment horizontal="center" vertical="center"/>
    </xf>
    <xf numFmtId="9" fontId="3" fillId="0" borderId="2" xfId="1" applyNumberFormat="1" applyFont="1" applyBorder="1" applyAlignment="1" applyProtection="1">
      <alignment horizontal="center" vertical="center"/>
      <protection locked="0"/>
    </xf>
    <xf numFmtId="0" fontId="60" fillId="0" borderId="0" xfId="0" applyFont="1"/>
    <xf numFmtId="17" fontId="20" fillId="3" borderId="58" xfId="0" applyNumberFormat="1" applyFont="1" applyFill="1" applyBorder="1" applyAlignment="1">
      <alignment horizontal="left" vertical="center" wrapText="1"/>
    </xf>
    <xf numFmtId="17" fontId="61" fillId="3" borderId="2" xfId="0" applyNumberFormat="1" applyFont="1" applyFill="1" applyBorder="1" applyAlignment="1">
      <alignment horizontal="left" vertical="center" wrapText="1"/>
    </xf>
    <xf numFmtId="3" fontId="62" fillId="0" borderId="2" xfId="0" applyNumberFormat="1" applyFont="1" applyBorder="1" applyAlignment="1" applyProtection="1">
      <alignment horizontal="center" vertical="center"/>
      <protection locked="0"/>
    </xf>
    <xf numFmtId="164" fontId="3" fillId="0" borderId="0" xfId="1" applyNumberFormat="1" applyFont="1" applyBorder="1" applyAlignment="1" applyProtection="1">
      <alignment vertical="center"/>
      <protection locked="0"/>
    </xf>
    <xf numFmtId="164" fontId="3" fillId="0" borderId="0" xfId="1" applyNumberFormat="1" applyFont="1" applyAlignment="1" applyProtection="1">
      <alignment vertical="center"/>
      <protection locked="0"/>
    </xf>
    <xf numFmtId="17" fontId="6" fillId="3" borderId="2" xfId="0" applyNumberFormat="1" applyFont="1" applyFill="1" applyBorder="1" applyAlignment="1">
      <alignment horizontal="left" vertical="center" wrapText="1"/>
    </xf>
    <xf numFmtId="0" fontId="0" fillId="6" borderId="3" xfId="0" applyFill="1" applyBorder="1" applyAlignment="1">
      <alignment horizontal="left" vertical="center"/>
    </xf>
    <xf numFmtId="9" fontId="63" fillId="0" borderId="30" xfId="0" applyNumberFormat="1" applyFont="1" applyBorder="1" applyAlignment="1">
      <alignment horizontal="center" vertical="center" wrapText="1" readingOrder="1"/>
    </xf>
    <xf numFmtId="9" fontId="63" fillId="0" borderId="30" xfId="3" applyFont="1" applyBorder="1" applyAlignment="1">
      <alignment horizontal="center" vertical="center" wrapText="1" readingOrder="1"/>
    </xf>
    <xf numFmtId="0" fontId="39" fillId="0" borderId="59" xfId="2" applyFont="1" applyBorder="1" applyAlignment="1">
      <alignment horizontal="left" vertical="center" wrapText="1" readingOrder="1"/>
    </xf>
    <xf numFmtId="0" fontId="39" fillId="0" borderId="60" xfId="2" applyFont="1" applyBorder="1" applyAlignment="1">
      <alignment horizontal="left" vertical="center" wrapText="1" readingOrder="1"/>
    </xf>
    <xf numFmtId="0" fontId="39" fillId="0" borderId="61" xfId="2" applyFont="1" applyBorder="1" applyAlignment="1">
      <alignment horizontal="left" vertical="center" wrapText="1" readingOrder="1"/>
    </xf>
    <xf numFmtId="0" fontId="39" fillId="4" borderId="59" xfId="2" applyFont="1" applyFill="1" applyBorder="1" applyAlignment="1">
      <alignment horizontal="left" vertical="center" wrapText="1" readingOrder="1"/>
    </xf>
    <xf numFmtId="0" fontId="39" fillId="4" borderId="60" xfId="2" applyFont="1" applyFill="1" applyBorder="1" applyAlignment="1">
      <alignment horizontal="left" vertical="center" wrapText="1" readingOrder="1"/>
    </xf>
    <xf numFmtId="0" fontId="45" fillId="12" borderId="52" xfId="0" applyFont="1" applyFill="1" applyBorder="1" applyAlignment="1">
      <alignment horizontal="center" vertical="center"/>
    </xf>
    <xf numFmtId="0" fontId="45" fillId="12" borderId="62" xfId="0" applyFont="1" applyFill="1" applyBorder="1" applyAlignment="1">
      <alignment horizontal="center" vertical="center"/>
    </xf>
    <xf numFmtId="0" fontId="45" fillId="12" borderId="7" xfId="0" applyFont="1" applyFill="1" applyBorder="1" applyAlignment="1">
      <alignment horizontal="center" vertical="center"/>
    </xf>
    <xf numFmtId="9" fontId="44" fillId="4" borderId="63" xfId="0" applyNumberFormat="1" applyFont="1" applyFill="1" applyBorder="1" applyAlignment="1">
      <alignment horizontal="center" vertical="center" wrapText="1" readingOrder="1"/>
    </xf>
    <xf numFmtId="9" fontId="44" fillId="4" borderId="16" xfId="0" applyNumberFormat="1" applyFont="1" applyFill="1" applyBorder="1" applyAlignment="1">
      <alignment horizontal="center" vertical="center" wrapText="1" readingOrder="1"/>
    </xf>
    <xf numFmtId="9" fontId="44" fillId="4" borderId="19" xfId="0" applyNumberFormat="1" applyFont="1" applyFill="1" applyBorder="1" applyAlignment="1">
      <alignment horizontal="center" vertical="center" wrapText="1" readingOrder="1"/>
    </xf>
    <xf numFmtId="0" fontId="39" fillId="4" borderId="60" xfId="2" quotePrefix="1" applyFont="1" applyFill="1" applyBorder="1" applyAlignment="1">
      <alignment horizontal="left" vertical="center" wrapText="1" readingOrder="1"/>
    </xf>
    <xf numFmtId="0" fontId="39" fillId="4" borderId="61" xfId="2" applyFont="1" applyFill="1" applyBorder="1" applyAlignment="1">
      <alignment horizontal="left" vertical="center" wrapText="1" readingOrder="1"/>
    </xf>
    <xf numFmtId="0" fontId="37" fillId="0" borderId="64" xfId="0" applyFont="1" applyBorder="1" applyAlignment="1" applyProtection="1">
      <alignment horizontal="center" vertical="center"/>
      <protection locked="0"/>
    </xf>
    <xf numFmtId="0" fontId="10" fillId="2" borderId="34" xfId="0" applyFont="1" applyFill="1" applyBorder="1" applyAlignment="1">
      <alignment horizontal="left" vertical="center"/>
    </xf>
    <xf numFmtId="9" fontId="65" fillId="0" borderId="65" xfId="0" applyNumberFormat="1" applyFont="1" applyBorder="1" applyAlignment="1" applyProtection="1">
      <alignment horizontal="center" vertical="center"/>
      <protection locked="0"/>
    </xf>
    <xf numFmtId="0" fontId="16" fillId="2" borderId="34" xfId="0" applyFont="1" applyFill="1" applyBorder="1" applyAlignment="1">
      <alignment horizontal="left" vertical="center"/>
    </xf>
    <xf numFmtId="9" fontId="65" fillId="0" borderId="39" xfId="0" applyNumberFormat="1" applyFont="1" applyBorder="1" applyAlignment="1" applyProtection="1">
      <alignment horizontal="center" vertical="center"/>
      <protection locked="0"/>
    </xf>
    <xf numFmtId="0" fontId="11" fillId="2" borderId="34" xfId="0" quotePrefix="1" applyFont="1" applyFill="1" applyBorder="1" applyAlignment="1">
      <alignment horizontal="left" vertical="center"/>
    </xf>
    <xf numFmtId="0" fontId="11" fillId="2" borderId="35" xfId="0" applyFont="1" applyFill="1" applyBorder="1" applyAlignment="1">
      <alignment horizontal="center" vertical="center"/>
    </xf>
    <xf numFmtId="0" fontId="11" fillId="2" borderId="35" xfId="0" applyFont="1" applyFill="1" applyBorder="1" applyAlignment="1">
      <alignment vertical="center" wrapText="1"/>
    </xf>
    <xf numFmtId="9" fontId="65" fillId="0" borderId="57" xfId="0" applyNumberFormat="1" applyFont="1" applyBorder="1" applyAlignment="1" applyProtection="1">
      <alignment vertical="center"/>
      <protection locked="0"/>
    </xf>
    <xf numFmtId="9" fontId="66" fillId="0" borderId="31" xfId="0" applyNumberFormat="1" applyFont="1" applyBorder="1" applyAlignment="1">
      <alignment horizontal="center" vertical="center"/>
    </xf>
    <xf numFmtId="1" fontId="67" fillId="7" borderId="30" xfId="0" applyNumberFormat="1" applyFont="1" applyFill="1" applyBorder="1" applyAlignment="1">
      <alignment horizontal="center" vertical="center" wrapText="1" readingOrder="1"/>
    </xf>
    <xf numFmtId="0" fontId="0" fillId="0" borderId="0" xfId="0" applyAlignment="1">
      <alignment wrapText="1"/>
    </xf>
    <xf numFmtId="164" fontId="0" fillId="0" borderId="2" xfId="1" applyNumberFormat="1" applyFont="1" applyBorder="1" applyAlignment="1" applyProtection="1">
      <alignment horizontal="center" vertical="center" wrapText="1"/>
      <protection locked="0"/>
    </xf>
    <xf numFmtId="164" fontId="0" fillId="0" borderId="2" xfId="1" applyNumberFormat="1" applyFont="1" applyFill="1" applyBorder="1" applyAlignment="1" applyProtection="1">
      <alignment horizontal="center" vertical="center" wrapText="1"/>
      <protection locked="0"/>
    </xf>
    <xf numFmtId="17" fontId="5" fillId="3" borderId="2" xfId="0" applyNumberFormat="1" applyFont="1" applyFill="1" applyBorder="1" applyAlignment="1">
      <alignment horizontal="left" vertical="center" wrapText="1"/>
    </xf>
    <xf numFmtId="1" fontId="68" fillId="7" borderId="30" xfId="0" applyNumberFormat="1" applyFont="1" applyFill="1" applyBorder="1" applyAlignment="1">
      <alignment horizontal="center" vertical="center" wrapText="1" readingOrder="1"/>
    </xf>
    <xf numFmtId="0" fontId="0" fillId="16" borderId="0" xfId="0" applyFill="1"/>
    <xf numFmtId="0" fontId="69" fillId="16" borderId="0" xfId="0" applyFont="1" applyFill="1" applyAlignment="1">
      <alignment horizontal="left"/>
    </xf>
    <xf numFmtId="0" fontId="2" fillId="16" borderId="0" xfId="0" applyFont="1" applyFill="1"/>
    <xf numFmtId="169" fontId="70" fillId="16" borderId="0" xfId="0" applyNumberFormat="1" applyFont="1" applyFill="1" applyAlignment="1">
      <alignment horizontal="center" vertical="center"/>
    </xf>
    <xf numFmtId="0" fontId="2" fillId="16" borderId="0" xfId="0" applyFont="1" applyFill="1" applyAlignment="1">
      <alignment horizontal="center"/>
    </xf>
    <xf numFmtId="0" fontId="2" fillId="16" borderId="0" xfId="0" applyFont="1" applyFill="1" applyAlignment="1">
      <alignment wrapText="1"/>
    </xf>
    <xf numFmtId="169" fontId="0" fillId="0" borderId="4" xfId="0" applyNumberFormat="1" applyBorder="1" applyAlignment="1">
      <alignment horizontal="center" vertical="center"/>
    </xf>
    <xf numFmtId="169" fontId="0" fillId="0" borderId="4" xfId="0" applyNumberFormat="1" applyBorder="1"/>
    <xf numFmtId="169" fontId="0" fillId="6" borderId="3" xfId="0" applyNumberFormat="1" applyFill="1" applyBorder="1" applyAlignment="1">
      <alignment horizontal="center" vertical="center"/>
    </xf>
    <xf numFmtId="169" fontId="0" fillId="0" borderId="3" xfId="0" applyNumberFormat="1" applyBorder="1"/>
    <xf numFmtId="169" fontId="0" fillId="0" borderId="3" xfId="0" applyNumberFormat="1" applyBorder="1" applyAlignment="1">
      <alignment horizontal="center" vertical="center"/>
    </xf>
    <xf numFmtId="0" fontId="0" fillId="0" borderId="3" xfId="0" applyBorder="1" applyAlignment="1">
      <alignment vertical="center"/>
    </xf>
    <xf numFmtId="0" fontId="8" fillId="4" borderId="0" xfId="2" applyFill="1" applyBorder="1" applyAlignment="1">
      <alignment horizontal="left" vertical="center" wrapText="1"/>
    </xf>
    <xf numFmtId="0" fontId="41" fillId="2" borderId="13" xfId="0" applyFont="1" applyFill="1" applyBorder="1" applyAlignment="1">
      <alignment horizontal="center" vertical="center" wrapText="1" readingOrder="1"/>
    </xf>
    <xf numFmtId="0" fontId="41" fillId="2" borderId="44" xfId="0" applyFont="1" applyFill="1" applyBorder="1" applyAlignment="1">
      <alignment horizontal="center" vertical="center" wrapText="1" readingOrder="1"/>
    </xf>
    <xf numFmtId="0" fontId="45" fillId="12" borderId="7" xfId="0" applyFont="1" applyFill="1" applyBorder="1" applyAlignment="1">
      <alignment horizontal="center" vertical="center"/>
    </xf>
    <xf numFmtId="0" fontId="45" fillId="12" borderId="41" xfId="0" applyFont="1" applyFill="1" applyBorder="1" applyAlignment="1">
      <alignment horizontal="center" vertical="center"/>
    </xf>
    <xf numFmtId="0" fontId="16" fillId="14" borderId="52" xfId="0" applyFont="1" applyFill="1" applyBorder="1" applyAlignment="1">
      <alignment horizontal="center" vertical="center"/>
    </xf>
    <xf numFmtId="0" fontId="16" fillId="14" borderId="42"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41" xfId="0" applyFont="1" applyFill="1" applyBorder="1" applyAlignment="1">
      <alignment horizontal="center" vertical="center"/>
    </xf>
    <xf numFmtId="0" fontId="45" fillId="11" borderId="52" xfId="0" applyFont="1" applyFill="1" applyBorder="1" applyAlignment="1">
      <alignment horizontal="center" vertical="center"/>
    </xf>
    <xf numFmtId="0" fontId="45" fillId="11" borderId="42" xfId="0" applyFont="1" applyFill="1" applyBorder="1" applyAlignment="1">
      <alignment horizontal="center" vertical="center"/>
    </xf>
    <xf numFmtId="0" fontId="45" fillId="9" borderId="7" xfId="0" applyFont="1" applyFill="1" applyBorder="1" applyAlignment="1">
      <alignment horizontal="center" vertical="center"/>
    </xf>
    <xf numFmtId="0" fontId="45" fillId="9" borderId="41" xfId="0" applyFont="1" applyFill="1" applyBorder="1" applyAlignment="1">
      <alignment horizontal="center" vertical="center"/>
    </xf>
    <xf numFmtId="0" fontId="45" fillId="10" borderId="7" xfId="0" applyFont="1" applyFill="1" applyBorder="1" applyAlignment="1">
      <alignment horizontal="center" vertical="center"/>
    </xf>
    <xf numFmtId="0" fontId="45" fillId="10" borderId="41" xfId="0" applyFont="1" applyFill="1" applyBorder="1" applyAlignment="1">
      <alignment horizontal="center" vertical="center"/>
    </xf>
    <xf numFmtId="9" fontId="66" fillId="0" borderId="68" xfId="0" applyNumberFormat="1" applyFont="1" applyBorder="1" applyAlignment="1">
      <alignment horizontal="center" vertical="center"/>
    </xf>
    <xf numFmtId="9" fontId="66" fillId="0" borderId="69" xfId="0" applyNumberFormat="1" applyFont="1" applyBorder="1" applyAlignment="1">
      <alignment horizontal="center" vertical="center"/>
    </xf>
    <xf numFmtId="9" fontId="66" fillId="0" borderId="70" xfId="0" applyNumberFormat="1" applyFont="1" applyBorder="1" applyAlignment="1">
      <alignment horizontal="center" vertical="center"/>
    </xf>
    <xf numFmtId="0" fontId="43" fillId="0" borderId="20" xfId="0" applyFont="1" applyBorder="1" applyAlignment="1">
      <alignment horizontal="center" vertical="center" wrapText="1" readingOrder="1"/>
    </xf>
    <xf numFmtId="0" fontId="43" fillId="0" borderId="51" xfId="0" applyFont="1" applyBorder="1" applyAlignment="1">
      <alignment horizontal="center" vertical="center" wrapText="1" readingOrder="1"/>
    </xf>
    <xf numFmtId="0" fontId="43" fillId="0" borderId="53" xfId="0" applyFont="1" applyBorder="1" applyAlignment="1">
      <alignment horizontal="center" vertical="center" wrapText="1" readingOrder="1"/>
    </xf>
    <xf numFmtId="0" fontId="16" fillId="14" borderId="62" xfId="0" applyFont="1" applyFill="1" applyBorder="1" applyAlignment="1">
      <alignment horizontal="center" vertical="center"/>
    </xf>
    <xf numFmtId="0" fontId="16" fillId="14" borderId="40" xfId="0" applyFont="1" applyFill="1" applyBorder="1" applyAlignment="1">
      <alignment horizontal="center" vertical="center"/>
    </xf>
    <xf numFmtId="0" fontId="16" fillId="14" borderId="7" xfId="0" applyFont="1" applyFill="1" applyBorder="1" applyAlignment="1">
      <alignment horizontal="center" vertical="center"/>
    </xf>
    <xf numFmtId="0" fontId="16" fillId="14" borderId="41" xfId="0" applyFont="1" applyFill="1" applyBorder="1" applyAlignment="1">
      <alignment horizontal="center" vertical="center"/>
    </xf>
    <xf numFmtId="0" fontId="43" fillId="4" borderId="20" xfId="0" applyFont="1" applyFill="1" applyBorder="1" applyAlignment="1">
      <alignment horizontal="center" vertical="center" wrapText="1" readingOrder="1"/>
    </xf>
    <xf numFmtId="0" fontId="43" fillId="4" borderId="51" xfId="0" applyFont="1" applyFill="1" applyBorder="1" applyAlignment="1">
      <alignment horizontal="center" vertical="center" wrapText="1" readingOrder="1"/>
    </xf>
    <xf numFmtId="0" fontId="43" fillId="4" borderId="53" xfId="0" applyFont="1" applyFill="1" applyBorder="1" applyAlignment="1">
      <alignment horizontal="center" vertical="center" wrapText="1" readingOrder="1"/>
    </xf>
    <xf numFmtId="0" fontId="45" fillId="11" borderId="62" xfId="0" applyFont="1" applyFill="1" applyBorder="1" applyAlignment="1">
      <alignment horizontal="center" vertical="center"/>
    </xf>
    <xf numFmtId="0" fontId="45" fillId="11" borderId="40" xfId="0" applyFont="1" applyFill="1" applyBorder="1" applyAlignment="1">
      <alignment horizontal="center" vertical="center"/>
    </xf>
    <xf numFmtId="0" fontId="45" fillId="13" borderId="7" xfId="0" applyFont="1" applyFill="1" applyBorder="1" applyAlignment="1">
      <alignment horizontal="center" vertical="center"/>
    </xf>
    <xf numFmtId="0" fontId="45" fillId="13" borderId="41" xfId="0" applyFont="1" applyFill="1" applyBorder="1" applyAlignment="1">
      <alignment horizontal="center" vertical="center"/>
    </xf>
    <xf numFmtId="0" fontId="45" fillId="13" borderId="52" xfId="0" applyFont="1" applyFill="1" applyBorder="1" applyAlignment="1">
      <alignment horizontal="center" vertical="center"/>
    </xf>
    <xf numFmtId="0" fontId="45" fillId="13" borderId="42" xfId="0" applyFont="1" applyFill="1" applyBorder="1" applyAlignment="1">
      <alignment horizontal="center" vertical="center"/>
    </xf>
    <xf numFmtId="0" fontId="45" fillId="8" borderId="7" xfId="0" applyFont="1" applyFill="1" applyBorder="1" applyAlignment="1">
      <alignment horizontal="center" vertical="center"/>
    </xf>
    <xf numFmtId="0" fontId="45" fillId="8" borderId="41" xfId="0" applyFont="1" applyFill="1" applyBorder="1" applyAlignment="1">
      <alignment horizontal="center" vertical="center"/>
    </xf>
    <xf numFmtId="17" fontId="41" fillId="2" borderId="25" xfId="0" applyNumberFormat="1" applyFont="1" applyFill="1" applyBorder="1" applyAlignment="1">
      <alignment horizontal="center" vertical="center" wrapText="1" readingOrder="1"/>
    </xf>
    <xf numFmtId="17" fontId="41" fillId="2" borderId="26" xfId="0" applyNumberFormat="1" applyFont="1" applyFill="1" applyBorder="1" applyAlignment="1">
      <alignment horizontal="center" vertical="center" wrapText="1" readingOrder="1"/>
    </xf>
    <xf numFmtId="0" fontId="41" fillId="2" borderId="20" xfId="0" applyFont="1" applyFill="1" applyBorder="1" applyAlignment="1">
      <alignment horizontal="left" vertical="center" wrapText="1" readingOrder="1"/>
    </xf>
    <xf numFmtId="0" fontId="41" fillId="2" borderId="12" xfId="0" applyFont="1" applyFill="1" applyBorder="1" applyAlignment="1">
      <alignment horizontal="left" vertical="center" wrapText="1" readingOrder="1"/>
    </xf>
    <xf numFmtId="0" fontId="41" fillId="2" borderId="51" xfId="0" applyFont="1" applyFill="1" applyBorder="1" applyAlignment="1">
      <alignment horizontal="left" vertical="center" wrapText="1" readingOrder="1"/>
    </xf>
    <xf numFmtId="0" fontId="41" fillId="2" borderId="50" xfId="0" applyFont="1" applyFill="1" applyBorder="1" applyAlignment="1">
      <alignment horizontal="left" vertical="center" wrapText="1" readingOrder="1"/>
    </xf>
    <xf numFmtId="17" fontId="41" fillId="2" borderId="27" xfId="0" applyNumberFormat="1" applyFont="1" applyFill="1" applyBorder="1" applyAlignment="1">
      <alignment horizontal="center" vertical="center" wrapText="1" readingOrder="1"/>
    </xf>
    <xf numFmtId="0" fontId="36" fillId="2" borderId="29" xfId="0" applyFont="1" applyFill="1" applyBorder="1" applyAlignment="1">
      <alignment horizontal="center" vertical="center" wrapText="1" readingOrder="1"/>
    </xf>
    <xf numFmtId="0" fontId="36" fillId="2" borderId="56" xfId="0" applyFont="1" applyFill="1" applyBorder="1" applyAlignment="1">
      <alignment horizontal="center" vertical="center" wrapText="1" readingOrder="1"/>
    </xf>
    <xf numFmtId="17" fontId="41" fillId="2" borderId="49" xfId="0" applyNumberFormat="1" applyFont="1" applyFill="1" applyBorder="1" applyAlignment="1">
      <alignment horizontal="center" vertical="center" wrapText="1" readingOrder="1"/>
    </xf>
    <xf numFmtId="17" fontId="41" fillId="2" borderId="50" xfId="0" applyNumberFormat="1" applyFont="1" applyFill="1" applyBorder="1" applyAlignment="1">
      <alignment horizontal="center" vertical="center" wrapText="1" readingOrder="1"/>
    </xf>
    <xf numFmtId="0" fontId="45" fillId="8" borderId="62" xfId="0" applyFont="1" applyFill="1" applyBorder="1" applyAlignment="1">
      <alignment horizontal="center" vertical="center"/>
    </xf>
    <xf numFmtId="0" fontId="45" fillId="8" borderId="40" xfId="0" applyFont="1" applyFill="1" applyBorder="1" applyAlignment="1">
      <alignment horizontal="center" vertical="center"/>
    </xf>
    <xf numFmtId="0" fontId="18" fillId="8" borderId="36" xfId="0" applyFont="1" applyFill="1" applyBorder="1" applyAlignment="1">
      <alignment horizontal="center" vertical="center"/>
    </xf>
    <xf numFmtId="0" fontId="18" fillId="8" borderId="37" xfId="0" applyFont="1" applyFill="1" applyBorder="1" applyAlignment="1">
      <alignment horizontal="center" vertical="center"/>
    </xf>
    <xf numFmtId="0" fontId="64" fillId="2" borderId="35" xfId="0" applyFont="1" applyFill="1" applyBorder="1" applyAlignment="1">
      <alignment horizontal="right" vertical="center" wrapText="1"/>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48" xfId="0" applyFont="1" applyFill="1" applyBorder="1" applyAlignment="1">
      <alignment horizontal="center" vertical="center"/>
    </xf>
    <xf numFmtId="0" fontId="18" fillId="11" borderId="36" xfId="0" applyFont="1" applyFill="1" applyBorder="1" applyAlignment="1">
      <alignment horizontal="center" vertical="center"/>
    </xf>
    <xf numFmtId="0" fontId="18" fillId="11" borderId="37" xfId="0" applyFont="1" applyFill="1" applyBorder="1" applyAlignment="1">
      <alignment horizontal="center" vertical="center"/>
    </xf>
    <xf numFmtId="0" fontId="18" fillId="11" borderId="3" xfId="0" applyFont="1" applyFill="1" applyBorder="1" applyAlignment="1">
      <alignment horizontal="center" vertical="center"/>
    </xf>
    <xf numFmtId="0" fontId="64" fillId="2" borderId="34" xfId="0" applyFont="1" applyFill="1" applyBorder="1" applyAlignment="1">
      <alignment horizontal="center" vertical="center" wrapText="1"/>
    </xf>
    <xf numFmtId="0" fontId="64" fillId="2" borderId="35" xfId="0" applyFont="1" applyFill="1" applyBorder="1" applyAlignment="1">
      <alignment horizontal="center" vertical="center" wrapText="1"/>
    </xf>
    <xf numFmtId="0" fontId="18" fillId="10" borderId="36" xfId="0" applyFont="1" applyFill="1" applyBorder="1" applyAlignment="1">
      <alignment horizontal="center" vertical="center"/>
    </xf>
    <xf numFmtId="0" fontId="18" fillId="10" borderId="37" xfId="0" applyFont="1" applyFill="1" applyBorder="1" applyAlignment="1">
      <alignment horizontal="center" vertical="center"/>
    </xf>
    <xf numFmtId="0" fontId="18" fillId="11" borderId="71" xfId="0" applyFont="1" applyFill="1" applyBorder="1" applyAlignment="1">
      <alignment horizontal="center" vertical="center"/>
    </xf>
    <xf numFmtId="0" fontId="18" fillId="11" borderId="39" xfId="0" applyFont="1" applyFill="1" applyBorder="1" applyAlignment="1">
      <alignment horizontal="center" vertical="center"/>
    </xf>
    <xf numFmtId="0" fontId="16" fillId="2" borderId="34"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4" fillId="0" borderId="0" xfId="0" applyFont="1" applyAlignment="1">
      <alignment horizontal="center"/>
    </xf>
    <xf numFmtId="0" fontId="12" fillId="2" borderId="34"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8" fillId="9" borderId="35" xfId="0" applyFont="1" applyFill="1" applyBorder="1" applyAlignment="1">
      <alignment horizontal="center" vertical="center"/>
    </xf>
    <xf numFmtId="0" fontId="18" fillId="9" borderId="39" xfId="0" applyFont="1" applyFill="1" applyBorder="1" applyAlignment="1">
      <alignment horizontal="center" vertical="center"/>
    </xf>
    <xf numFmtId="0" fontId="32" fillId="14" borderId="36" xfId="0" applyFont="1" applyFill="1" applyBorder="1" applyAlignment="1">
      <alignment horizontal="center" vertical="center"/>
    </xf>
    <xf numFmtId="0" fontId="32" fillId="14" borderId="37" xfId="0" applyFont="1" applyFill="1" applyBorder="1" applyAlignment="1">
      <alignment horizontal="center" vertical="center"/>
    </xf>
    <xf numFmtId="0" fontId="32" fillId="14" borderId="6" xfId="0" applyFont="1" applyFill="1" applyBorder="1" applyAlignment="1">
      <alignment horizontal="center" vertical="center"/>
    </xf>
    <xf numFmtId="0" fontId="32" fillId="14" borderId="7" xfId="0" applyFont="1" applyFill="1" applyBorder="1" applyAlignment="1">
      <alignment horizontal="center" vertical="center"/>
    </xf>
    <xf numFmtId="0" fontId="32" fillId="14" borderId="3" xfId="0" applyFont="1" applyFill="1" applyBorder="1" applyAlignment="1">
      <alignment horizontal="center" vertical="center"/>
    </xf>
    <xf numFmtId="17" fontId="17" fillId="3" borderId="8" xfId="0" applyNumberFormat="1" applyFont="1" applyFill="1" applyBorder="1" applyAlignment="1">
      <alignment horizontal="center" vertical="center" wrapText="1"/>
    </xf>
    <xf numFmtId="17" fontId="17" fillId="3" borderId="9" xfId="0" applyNumberFormat="1"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6" fillId="0" borderId="4" xfId="0" applyFont="1" applyBorder="1" applyAlignment="1">
      <alignment horizontal="center"/>
    </xf>
    <xf numFmtId="0" fontId="0" fillId="6" borderId="3" xfId="0" applyFill="1" applyBorder="1" applyAlignment="1">
      <alignment horizontal="left" vertical="center" wrapText="1"/>
    </xf>
    <xf numFmtId="0" fontId="0" fillId="6" borderId="3" xfId="0" applyFill="1" applyBorder="1" applyAlignment="1">
      <alignment horizontal="center" vertical="center"/>
    </xf>
    <xf numFmtId="9" fontId="0" fillId="6" borderId="3" xfId="0" applyNumberFormat="1" applyFill="1" applyBorder="1" applyAlignment="1">
      <alignment horizontal="center" vertical="center"/>
    </xf>
    <xf numFmtId="0" fontId="18" fillId="0" borderId="3" xfId="0" applyFont="1" applyBorder="1" applyAlignment="1">
      <alignment horizontal="left" vertical="center" wrapText="1"/>
    </xf>
    <xf numFmtId="0" fontId="18" fillId="0" borderId="3" xfId="0" applyFont="1" applyBorder="1" applyAlignment="1">
      <alignment horizontal="center" vertical="center"/>
    </xf>
    <xf numFmtId="9" fontId="18" fillId="0" borderId="3" xfId="0" applyNumberFormat="1" applyFont="1" applyBorder="1" applyAlignment="1">
      <alignment horizontal="center" vertical="center"/>
    </xf>
    <xf numFmtId="0" fontId="11" fillId="2" borderId="0" xfId="0" applyFont="1" applyFill="1" applyAlignment="1">
      <alignment horizontal="left" vertical="center"/>
    </xf>
    <xf numFmtId="0" fontId="2" fillId="16" borderId="0" xfId="0" applyFont="1" applyFill="1" applyAlignment="1">
      <alignment horizontal="center" wrapText="1"/>
    </xf>
    <xf numFmtId="0" fontId="69" fillId="16" borderId="0" xfId="0" applyFont="1" applyFill="1" applyAlignment="1">
      <alignment horizontal="center"/>
    </xf>
    <xf numFmtId="0" fontId="69" fillId="16" borderId="0" xfId="0" applyFont="1" applyFill="1" applyAlignment="1">
      <alignment horizontal="left"/>
    </xf>
    <xf numFmtId="0" fontId="15" fillId="0" borderId="4"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34" fillId="14" borderId="66" xfId="0" applyFont="1" applyFill="1" applyBorder="1" applyAlignment="1">
      <alignment horizontal="center" vertical="center"/>
    </xf>
    <xf numFmtId="0" fontId="34" fillId="14" borderId="37" xfId="0" applyFont="1" applyFill="1" applyBorder="1" applyAlignment="1">
      <alignment horizontal="center" vertical="center"/>
    </xf>
    <xf numFmtId="0" fontId="35" fillId="0" borderId="43" xfId="0" applyFont="1" applyBorder="1" applyAlignment="1">
      <alignment horizontal="left"/>
    </xf>
    <xf numFmtId="0" fontId="18" fillId="12" borderId="36" xfId="0" applyFont="1" applyFill="1" applyBorder="1" applyAlignment="1">
      <alignment horizontal="center" vertical="center"/>
    </xf>
    <xf numFmtId="0" fontId="10" fillId="2" borderId="34" xfId="0" quotePrefix="1" applyFont="1" applyFill="1" applyBorder="1" applyAlignment="1">
      <alignment horizontal="left" vertical="center"/>
    </xf>
    <xf numFmtId="0" fontId="10" fillId="2" borderId="35" xfId="0" quotePrefix="1" applyFont="1" applyFill="1" applyBorder="1" applyAlignment="1">
      <alignment horizontal="left" vertical="center"/>
    </xf>
    <xf numFmtId="0" fontId="10" fillId="2" borderId="67" xfId="0" quotePrefix="1" applyFont="1" applyFill="1" applyBorder="1" applyAlignment="1">
      <alignment horizontal="left" vertical="center"/>
    </xf>
  </cellXfs>
  <cellStyles count="5">
    <cellStyle name="Comma" xfId="1" builtinId="3"/>
    <cellStyle name="Hyperlink" xfId="2" builtinId="8"/>
    <cellStyle name="Normal" xfId="0" builtinId="0"/>
    <cellStyle name="Normal 2" xfId="4" xr:uid="{E7D9C1A1-D969-4B93-98A7-A1FF1D8DF116}"/>
    <cellStyle name="Percent" xfId="3" builtinId="5"/>
  </cellStyles>
  <dxfs count="127">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rgb="FFFF0000"/>
        </patternFill>
      </fill>
    </dxf>
    <dxf>
      <fill>
        <patternFill>
          <bgColor rgb="FFFFC000"/>
        </patternFill>
      </fill>
    </dxf>
    <dxf>
      <fill>
        <patternFill>
          <bgColor theme="9" tint="0.79998168889431442"/>
        </patternFill>
      </fill>
    </dxf>
    <dxf>
      <fill>
        <patternFill>
          <bgColor theme="9"/>
        </patternFill>
      </fill>
    </dxf>
    <dxf>
      <fill>
        <patternFill patternType="mediumGray">
          <bgColor auto="1"/>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rgb="FFFF0000"/>
        </patternFill>
      </fill>
    </dxf>
    <dxf>
      <fill>
        <patternFill>
          <bgColor rgb="FFFFC000"/>
        </patternFill>
      </fill>
    </dxf>
    <dxf>
      <fill>
        <patternFill>
          <bgColor theme="9" tint="0.79998168889431442"/>
        </patternFill>
      </fill>
    </dxf>
    <dxf>
      <fill>
        <patternFill>
          <bgColor theme="9"/>
        </patternFill>
      </fill>
    </dxf>
    <dxf>
      <fill>
        <patternFill patternType="mediumGray">
          <bgColor auto="1"/>
        </patternFill>
      </fill>
    </dxf>
  </dxfs>
  <tableStyles count="0" defaultTableStyle="TableStyleMedium2" defaultPivotStyle="PivotStyleLight16"/>
  <colors>
    <mruColors>
      <color rgb="FFDFD7E9"/>
      <color rgb="FF0E2BBE"/>
      <color rgb="FF0B2399"/>
      <color rgb="FF0DA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Improve the % of servicing in date for all heating elements</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Heat Serv.'!$B$10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 Heat Serv.'!$C$7:$N$7</c:f>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f>'(QS)-% Heat Serv.'!$C$10:$N$10</c:f>
              <c:numCache>
                <c:formatCode>0%</c:formatCode>
                <c:ptCount val="12"/>
                <c:pt idx="0">
                  <c:v>0.96</c:v>
                </c:pt>
              </c:numCache>
            </c:numRef>
          </c:val>
          <c:smooth val="0"/>
          <c:extLst>
            <c:ext xmlns:c16="http://schemas.microsoft.com/office/drawing/2014/chart" uri="{C3380CC4-5D6E-409C-BE32-E72D297353CC}">
              <c16:uniqueId val="{00000000-5BBD-47C5-99A5-82386366B046}"/>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Heat Serv.'!$B$8</c15:sqref>
                        </c15:formulaRef>
                      </c:ext>
                    </c:extLst>
                    <c:strCache>
                      <c:ptCount val="1"/>
                      <c:pt idx="0">
                        <c:v>Total</c:v>
                      </c:pt>
                    </c:strCache>
                  </c:strRef>
                </c:tx>
                <c:spPr>
                  <a:ln w="28575" cap="rnd">
                    <a:solidFill>
                      <a:srgbClr val="0B2399"/>
                    </a:solidFill>
                    <a:round/>
                  </a:ln>
                  <a:effectLst/>
                </c:spPr>
                <c:marker>
                  <c:symbol val="none"/>
                </c:marker>
                <c:cat>
                  <c:strRef>
                    <c:extLst>
                      <c:ext uri="{02D57815-91ED-43cb-92C2-25804820EDAC}">
                        <c15:formulaRef>
                          <c15:sqref>'(QS)-% Heat Serv.'!$C$7:$N$7</c15:sqref>
                        </c15:formulaRef>
                      </c:ext>
                    </c:extLst>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extLst>
                      <c:ext uri="{02D57815-91ED-43cb-92C2-25804820EDAC}">
                        <c15:formulaRef>
                          <c15:sqref>'(QS)-% Heat Serv.'!$C$8:$N$8</c15:sqref>
                        </c15:formulaRef>
                      </c:ext>
                    </c:extLst>
                    <c:numCache>
                      <c:formatCode>_-* #,##0_-;\-* #,##0_-;_-* "-"??_-;_-@_-</c:formatCode>
                      <c:ptCount val="12"/>
                      <c:pt idx="0">
                        <c:v>9350</c:v>
                      </c:pt>
                    </c:numCache>
                  </c:numRef>
                </c:val>
                <c:smooth val="0"/>
                <c:extLst>
                  <c:ext xmlns:c16="http://schemas.microsoft.com/office/drawing/2014/chart" uri="{C3380CC4-5D6E-409C-BE32-E72D297353CC}">
                    <c16:uniqueId val="{00000001-5BBD-47C5-99A5-82386366B04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Heat Serv.'!$B$9</c15:sqref>
                        </c15:formulaRef>
                      </c:ext>
                    </c:extLst>
                    <c:strCache>
                      <c:ptCount val="1"/>
                      <c:pt idx="0">
                        <c:v>Total Valid</c:v>
                      </c:pt>
                    </c:strCache>
                  </c:strRef>
                </c:tx>
                <c:spPr>
                  <a:ln w="28575" cap="rnd">
                    <a:solidFill>
                      <a:srgbClr val="FF0000"/>
                    </a:solidFill>
                    <a:prstDash val="solid"/>
                    <a:round/>
                  </a:ln>
                  <a:effectLst/>
                </c:spPr>
                <c:marker>
                  <c:symbol val="none"/>
                </c:marker>
                <c:cat>
                  <c:strRef>
                    <c:extLst xmlns:c15="http://schemas.microsoft.com/office/drawing/2012/chart">
                      <c:ext xmlns:c15="http://schemas.microsoft.com/office/drawing/2012/chart" uri="{02D57815-91ED-43cb-92C2-25804820EDAC}">
                        <c15:formulaRef>
                          <c15:sqref>'(QS)-% Heat Serv.'!$C$7:$N$7</c15:sqref>
                        </c15:formulaRef>
                      </c:ext>
                    </c:extLst>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extLst xmlns:c15="http://schemas.microsoft.com/office/drawing/2012/chart">
                      <c:ext xmlns:c15="http://schemas.microsoft.com/office/drawing/2012/chart" uri="{02D57815-91ED-43cb-92C2-25804820EDAC}">
                        <c15:formulaRef>
                          <c15:sqref>'(QS)-% Heat Serv.'!$C$9:$N$9</c15:sqref>
                        </c15:formulaRef>
                      </c:ext>
                    </c:extLst>
                    <c:numCache>
                      <c:formatCode>_-* #,##0_-;\-* #,##0_-;_-* "-"??_-;_-@_-</c:formatCode>
                      <c:ptCount val="12"/>
                      <c:pt idx="0">
                        <c:v>8946</c:v>
                      </c:pt>
                    </c:numCache>
                  </c:numRef>
                </c:val>
                <c:smooth val="0"/>
                <c:extLst xmlns:c15="http://schemas.microsoft.com/office/drawing/2012/chart">
                  <c:ext xmlns:c16="http://schemas.microsoft.com/office/drawing/2014/chart" uri="{C3380CC4-5D6E-409C-BE32-E72D297353CC}">
                    <c16:uniqueId val="{00000002-5BBD-47C5-99A5-82386366B046}"/>
                  </c:ext>
                </c:extLst>
              </c15:ser>
            </c15:filteredLineSeries>
          </c:ext>
        </c:extLst>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976938113758882"/>
          <c:w val="0.89596882356918495"/>
          <c:h val="0.67967253517936266"/>
        </c:manualLayout>
      </c:layout>
      <c:lineChart>
        <c:grouping val="standard"/>
        <c:varyColors val="0"/>
        <c:ser>
          <c:idx val="1"/>
          <c:order val="1"/>
          <c:tx>
            <c:strRef>
              <c:f>'(PE) - Childrens Complaints'!$AB$9</c:f>
              <c:strCache>
                <c:ptCount val="1"/>
                <c:pt idx="0">
                  <c:v>% out of timescale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Childrens Complaints'!$AC$7:$BA$7</c:f>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f>'(PE) - Childrens Complaints'!$AC$9:$BA$9</c:f>
              <c:numCache>
                <c:formatCode>0%</c:formatCode>
                <c:ptCount val="25"/>
                <c:pt idx="0">
                  <c:v>0.66666666666666663</c:v>
                </c:pt>
                <c:pt idx="1">
                  <c:v>1</c:v>
                </c:pt>
                <c:pt idx="2">
                  <c:v>0.5</c:v>
                </c:pt>
                <c:pt idx="3">
                  <c:v>0.66666666666666663</c:v>
                </c:pt>
                <c:pt idx="4">
                  <c:v>0.375</c:v>
                </c:pt>
                <c:pt idx="5">
                  <c:v>0.58333333333333337</c:v>
                </c:pt>
                <c:pt idx="6">
                  <c:v>0.42857142857142855</c:v>
                </c:pt>
                <c:pt idx="7">
                  <c:v>0.55555555555555558</c:v>
                </c:pt>
                <c:pt idx="8">
                  <c:v>0.83333333333333337</c:v>
                </c:pt>
                <c:pt idx="9">
                  <c:v>0.7142857142857143</c:v>
                </c:pt>
                <c:pt idx="10">
                  <c:v>0.55555555555555558</c:v>
                </c:pt>
                <c:pt idx="11">
                  <c:v>0.28999999999999998</c:v>
                </c:pt>
                <c:pt idx="12">
                  <c:v>0.4</c:v>
                </c:pt>
                <c:pt idx="13">
                  <c:v>0.44444444444444442</c:v>
                </c:pt>
              </c:numCache>
            </c:numRef>
          </c:val>
          <c:smooth val="0"/>
          <c:extLst>
            <c:ext xmlns:c16="http://schemas.microsoft.com/office/drawing/2014/chart" uri="{C3380CC4-5D6E-409C-BE32-E72D297353CC}">
              <c16:uniqueId val="{00000000-A421-4B4F-8BA4-41CF41F4673A}"/>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Complaints'!$AB$8</c15:sqref>
                        </c15:formulaRef>
                      </c:ext>
                    </c:extLst>
                    <c:strCache>
                      <c:ptCount val="1"/>
                      <c:pt idx="0">
                        <c:v>Open</c:v>
                      </c:pt>
                    </c:strCache>
                  </c:strRef>
                </c:tx>
                <c:spPr>
                  <a:ln w="28575" cap="rnd">
                    <a:solidFill>
                      <a:srgbClr val="0B2399"/>
                    </a:solidFill>
                    <a:round/>
                  </a:ln>
                  <a:effectLst/>
                </c:spPr>
                <c:marker>
                  <c:symbol val="none"/>
                </c:marker>
                <c:cat>
                  <c:numRef>
                    <c:extLst>
                      <c:ext uri="{02D57815-91ED-43cb-92C2-25804820EDAC}">
                        <c15:formulaRef>
                          <c15:sqref>'(PE) - Childrens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c:ext uri="{02D57815-91ED-43cb-92C2-25804820EDAC}">
                        <c15:formulaRef>
                          <c15:sqref>'(PE) - Childrens Complaints'!$AC$8:$AN$8</c15:sqref>
                        </c15:formulaRef>
                      </c:ext>
                    </c:extLst>
                    <c:numCache>
                      <c:formatCode>_-* #,##0_-;\-* #,##0_-;_-* "-"??_-;_-@_-</c:formatCode>
                      <c:ptCount val="12"/>
                      <c:pt idx="0">
                        <c:v>6</c:v>
                      </c:pt>
                      <c:pt idx="1">
                        <c:v>5</c:v>
                      </c:pt>
                      <c:pt idx="2">
                        <c:v>6</c:v>
                      </c:pt>
                      <c:pt idx="3">
                        <c:v>3</c:v>
                      </c:pt>
                      <c:pt idx="4">
                        <c:v>8</c:v>
                      </c:pt>
                      <c:pt idx="5">
                        <c:v>12</c:v>
                      </c:pt>
                      <c:pt idx="6">
                        <c:v>7</c:v>
                      </c:pt>
                      <c:pt idx="7">
                        <c:v>9</c:v>
                      </c:pt>
                      <c:pt idx="8">
                        <c:v>6</c:v>
                      </c:pt>
                      <c:pt idx="9">
                        <c:v>7</c:v>
                      </c:pt>
                      <c:pt idx="10">
                        <c:v>9</c:v>
                      </c:pt>
                      <c:pt idx="11">
                        <c:v>7</c:v>
                      </c:pt>
                    </c:numCache>
                  </c:numRef>
                </c:val>
                <c:smooth val="0"/>
                <c:extLst>
                  <c:ext xmlns:c16="http://schemas.microsoft.com/office/drawing/2014/chart" uri="{C3380CC4-5D6E-409C-BE32-E72D297353CC}">
                    <c16:uniqueId val="{00000001-A421-4B4F-8BA4-41CF41F4673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Complaints'!$AB$10</c15:sqref>
                        </c15:formulaRef>
                      </c:ext>
                    </c:extLst>
                    <c:strCache>
                      <c:ptCount val="1"/>
                      <c:pt idx="0">
                        <c:v>Out of timescale</c:v>
                      </c:pt>
                    </c:strCache>
                  </c:strRef>
                </c:tx>
                <c:spPr>
                  <a:ln w="28575" cap="rnd">
                    <a:solidFill>
                      <a:srgbClr val="FF0000"/>
                    </a:solidFill>
                    <a:round/>
                  </a:ln>
                  <a:effectLst/>
                </c:spPr>
                <c:marker>
                  <c:symbol val="none"/>
                </c:marker>
                <c:cat>
                  <c:numRef>
                    <c:extLst xmlns:c15="http://schemas.microsoft.com/office/drawing/2012/chart">
                      <c:ext xmlns:c15="http://schemas.microsoft.com/office/drawing/2012/chart" uri="{02D57815-91ED-43cb-92C2-25804820EDAC}">
                        <c15:formulaRef>
                          <c15:sqref>'(PE) - Childrens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xmlns:c15="http://schemas.microsoft.com/office/drawing/2012/chart">
                      <c:ext xmlns:c15="http://schemas.microsoft.com/office/drawing/2012/chart" uri="{02D57815-91ED-43cb-92C2-25804820EDAC}">
                        <c15:formulaRef>
                          <c15:sqref>'(PE) - Childrens Complaints'!$AC$10:$AN$10</c15:sqref>
                        </c15:formulaRef>
                      </c:ext>
                    </c:extLst>
                    <c:numCache>
                      <c:formatCode>_-* #,##0_-;\-* #,##0_-;_-* "-"??_-;_-@_-</c:formatCode>
                      <c:ptCount val="12"/>
                      <c:pt idx="0">
                        <c:v>4</c:v>
                      </c:pt>
                      <c:pt idx="1">
                        <c:v>5</c:v>
                      </c:pt>
                      <c:pt idx="2">
                        <c:v>3</c:v>
                      </c:pt>
                      <c:pt idx="3">
                        <c:v>2</c:v>
                      </c:pt>
                      <c:pt idx="4">
                        <c:v>3</c:v>
                      </c:pt>
                      <c:pt idx="5">
                        <c:v>7</c:v>
                      </c:pt>
                      <c:pt idx="6">
                        <c:v>3</c:v>
                      </c:pt>
                      <c:pt idx="7">
                        <c:v>5</c:v>
                      </c:pt>
                      <c:pt idx="8">
                        <c:v>5</c:v>
                      </c:pt>
                      <c:pt idx="9">
                        <c:v>5</c:v>
                      </c:pt>
                      <c:pt idx="10">
                        <c:v>5</c:v>
                      </c:pt>
                      <c:pt idx="11">
                        <c:v>2</c:v>
                      </c:pt>
                    </c:numCache>
                  </c:numRef>
                </c:val>
                <c:smooth val="0"/>
                <c:extLst xmlns:c15="http://schemas.microsoft.com/office/drawing/2012/chart">
                  <c:ext xmlns:c16="http://schemas.microsoft.com/office/drawing/2014/chart" uri="{C3380CC4-5D6E-409C-BE32-E72D297353CC}">
                    <c16:uniqueId val="{00000002-A421-4B4F-8BA4-41CF41F4673A}"/>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a:t>
            </a:r>
            <a:r>
              <a:rPr lang="en-GB" sz="1200" b="0" i="0" u="none" strike="noStrike" kern="1200" spc="0" baseline="0">
                <a:solidFill>
                  <a:srgbClr val="0E2BBE"/>
                </a:solidFill>
              </a:rPr>
              <a:t>- Completed in timescale</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Complaints'!$B$51</c:f>
              <c:strCache>
                <c:ptCount val="1"/>
                <c:pt idx="0">
                  <c:v>%age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Childrens Complaints'!$C$49:$Z$49</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'(PE) - Childrens Complaints'!$C$51:$Z$51</c:f>
              <c:numCache>
                <c:formatCode>0%</c:formatCode>
                <c:ptCount val="24"/>
                <c:pt idx="0">
                  <c:v>0</c:v>
                </c:pt>
                <c:pt idx="3">
                  <c:v>0.5</c:v>
                </c:pt>
                <c:pt idx="4">
                  <c:v>0</c:v>
                </c:pt>
                <c:pt idx="5">
                  <c:v>0</c:v>
                </c:pt>
                <c:pt idx="7">
                  <c:v>0</c:v>
                </c:pt>
                <c:pt idx="9">
                  <c:v>0</c:v>
                </c:pt>
                <c:pt idx="11">
                  <c:v>0</c:v>
                </c:pt>
                <c:pt idx="12">
                  <c:v>0</c:v>
                </c:pt>
                <c:pt idx="13">
                  <c:v>0</c:v>
                </c:pt>
              </c:numCache>
            </c:numRef>
          </c:val>
          <c:smooth val="0"/>
          <c:extLst>
            <c:ext xmlns:c16="http://schemas.microsoft.com/office/drawing/2014/chart" uri="{C3380CC4-5D6E-409C-BE32-E72D297353CC}">
              <c16:uniqueId val="{00000000-C33E-4D3F-BC4D-505FCF412853}"/>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Complaints'!$B$50</c15:sqref>
                        </c15:formulaRef>
                      </c:ext>
                    </c:extLst>
                    <c:strCache>
                      <c:ptCount val="1"/>
                      <c:pt idx="0">
                        <c:v>Completed</c:v>
                      </c:pt>
                    </c:strCache>
                  </c:strRef>
                </c:tx>
                <c:spPr>
                  <a:ln w="28575" cap="rnd">
                    <a:solidFill>
                      <a:srgbClr val="0B2399"/>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'(PE) - Childrens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uri="{02D57815-91ED-43cb-92C2-25804820EDAC}">
                        <c15:formulaRef>
                          <c15:sqref>'(PE) - Childrens Complaints'!$C$50:$N$50</c15:sqref>
                        </c15:formulaRef>
                      </c:ext>
                    </c:extLst>
                    <c:numCache>
                      <c:formatCode>_-* #,##0_-;\-* #,##0_-;_-* "-"??_-;_-@_-</c:formatCode>
                      <c:ptCount val="12"/>
                      <c:pt idx="0">
                        <c:v>1</c:v>
                      </c:pt>
                      <c:pt idx="1">
                        <c:v>0</c:v>
                      </c:pt>
                      <c:pt idx="2">
                        <c:v>0</c:v>
                      </c:pt>
                      <c:pt idx="3">
                        <c:v>2</c:v>
                      </c:pt>
                      <c:pt idx="4">
                        <c:v>1</c:v>
                      </c:pt>
                      <c:pt idx="5">
                        <c:v>2</c:v>
                      </c:pt>
                      <c:pt idx="6">
                        <c:v>0</c:v>
                      </c:pt>
                      <c:pt idx="7">
                        <c:v>1</c:v>
                      </c:pt>
                      <c:pt idx="8">
                        <c:v>0</c:v>
                      </c:pt>
                      <c:pt idx="9">
                        <c:v>1</c:v>
                      </c:pt>
                      <c:pt idx="10">
                        <c:v>0</c:v>
                      </c:pt>
                      <c:pt idx="11">
                        <c:v>1</c:v>
                      </c:pt>
                    </c:numCache>
                  </c:numRef>
                </c:val>
                <c:smooth val="0"/>
                <c:extLst>
                  <c:ext xmlns:c16="http://schemas.microsoft.com/office/drawing/2014/chart" uri="{C3380CC4-5D6E-409C-BE32-E72D297353CC}">
                    <c16:uniqueId val="{00000001-C33E-4D3F-BC4D-505FCF41285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Complaints'!$B$52</c15:sqref>
                        </c15:formulaRef>
                      </c:ext>
                    </c:extLst>
                    <c:strCache>
                      <c:ptCount val="1"/>
                      <c:pt idx="0">
                        <c:v>In Timescale</c:v>
                      </c:pt>
                    </c:strCache>
                  </c:strRef>
                </c:tx>
                <c:spPr>
                  <a:ln w="28575" cap="rnd">
                    <a:solidFill>
                      <a:srgbClr val="FF0000"/>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'(PE) - Childrens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xmlns:c15="http://schemas.microsoft.com/office/drawing/2012/chart">
                      <c:ext xmlns:c15="http://schemas.microsoft.com/office/drawing/2012/chart" uri="{02D57815-91ED-43cb-92C2-25804820EDAC}">
                        <c15:formulaRef>
                          <c15:sqref>'(PE) - Childrens Complaints'!$C$52:$N$52</c15:sqref>
                        </c15:formulaRef>
                      </c:ext>
                    </c:extLst>
                    <c:numCache>
                      <c:formatCode>_-* #,##0_-;\-* #,##0_-;_-*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2-C33E-4D3F-BC4D-505FCF412853}"/>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Complaints'!$AB$51</c:f>
              <c:strCache>
                <c:ptCount val="1"/>
                <c:pt idx="0">
                  <c:v>% out of timescale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Childrens Complaints'!$AC$49:$BA$49</c15:sqref>
                  </c15:fullRef>
                </c:ext>
              </c:extLst>
              <c:f>'(PE) - Childrens Complaints'!$AC$49:$AP$49</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Childrens Complaints'!$AC$51:$BA$51</c15:sqref>
                  </c15:fullRef>
                </c:ext>
              </c:extLst>
              <c:f>'(PE) - Childrens Complaints'!$AC$51:$AP$51</c:f>
              <c:numCache>
                <c:formatCode>0%</c:formatCode>
                <c:ptCount val="14"/>
                <c:pt idx="0">
                  <c:v>0.5</c:v>
                </c:pt>
                <c:pt idx="1">
                  <c:v>0.2</c:v>
                </c:pt>
                <c:pt idx="2">
                  <c:v>0.14285714285714285</c:v>
                </c:pt>
                <c:pt idx="3">
                  <c:v>0.4</c:v>
                </c:pt>
                <c:pt idx="4">
                  <c:v>0.4</c:v>
                </c:pt>
                <c:pt idx="5">
                  <c:v>0.33333333333333331</c:v>
                </c:pt>
                <c:pt idx="6">
                  <c:v>0.66666666666666663</c:v>
                </c:pt>
                <c:pt idx="7">
                  <c:v>0.5</c:v>
                </c:pt>
                <c:pt idx="8">
                  <c:v>1</c:v>
                </c:pt>
                <c:pt idx="9">
                  <c:v>0.5</c:v>
                </c:pt>
                <c:pt idx="10">
                  <c:v>0.1</c:v>
                </c:pt>
                <c:pt idx="11">
                  <c:v>0.16666666666666666</c:v>
                </c:pt>
                <c:pt idx="12">
                  <c:v>0.18181818181818182</c:v>
                </c:pt>
                <c:pt idx="13">
                  <c:v>0.25</c:v>
                </c:pt>
              </c:numCache>
            </c:numRef>
          </c:val>
          <c:smooth val="0"/>
          <c:extLst>
            <c:ext xmlns:c16="http://schemas.microsoft.com/office/drawing/2014/chart" uri="{C3380CC4-5D6E-409C-BE32-E72D297353CC}">
              <c16:uniqueId val="{00000000-99C4-4475-91F2-825EDD0F1920}"/>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Complaints'!$AB$50</c15:sqref>
                        </c15:formulaRef>
                      </c:ext>
                    </c:extLst>
                    <c:strCache>
                      <c:ptCount val="1"/>
                      <c:pt idx="0">
                        <c:v>Open</c:v>
                      </c:pt>
                    </c:strCache>
                  </c:strRef>
                </c:tx>
                <c:spPr>
                  <a:ln w="28575" cap="rnd">
                    <a:solidFill>
                      <a:schemeClr val="accent1"/>
                    </a:solidFill>
                    <a:round/>
                  </a:ln>
                  <a:effectLst/>
                </c:spPr>
                <c:marker>
                  <c:symbol val="none"/>
                </c:marker>
                <c:cat>
                  <c:numRef>
                    <c:extLst>
                      <c:ext uri="{02D57815-91ED-43cb-92C2-25804820EDAC}">
                        <c15:fullRef>
                          <c15:sqref>'(PE) - Childrens Complaints'!$AC$49:$BA$49</c15:sqref>
                        </c15:fullRef>
                        <c15:formulaRef>
                          <c15:sqref>'(PE) - Childrens Complaints'!$AC$49:$AP$49</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uri="{02D57815-91ED-43cb-92C2-25804820EDAC}">
                        <c15:fullRef>
                          <c15:sqref>'(PE) - Childrens Complaints'!$AC$50:$BA$50</c15:sqref>
                        </c15:fullRef>
                        <c15:formulaRef>
                          <c15:sqref>'(PE) - Childrens Complaints'!$AC$50:$AP$50</c15:sqref>
                        </c15:formulaRef>
                      </c:ext>
                    </c:extLst>
                    <c:numCache>
                      <c:formatCode>_-* #,##0_-;\-* #,##0_-;_-* "-"??_-;_-@_-</c:formatCode>
                      <c:ptCount val="14"/>
                      <c:pt idx="0">
                        <c:v>2</c:v>
                      </c:pt>
                      <c:pt idx="1">
                        <c:v>5</c:v>
                      </c:pt>
                      <c:pt idx="2">
                        <c:v>7</c:v>
                      </c:pt>
                      <c:pt idx="3">
                        <c:v>5</c:v>
                      </c:pt>
                      <c:pt idx="4">
                        <c:v>5</c:v>
                      </c:pt>
                      <c:pt idx="5">
                        <c:v>3</c:v>
                      </c:pt>
                      <c:pt idx="6">
                        <c:v>3</c:v>
                      </c:pt>
                      <c:pt idx="7">
                        <c:v>2</c:v>
                      </c:pt>
                      <c:pt idx="8">
                        <c:v>2</c:v>
                      </c:pt>
                      <c:pt idx="9">
                        <c:v>2</c:v>
                      </c:pt>
                      <c:pt idx="10">
                        <c:v>10</c:v>
                      </c:pt>
                      <c:pt idx="11">
                        <c:v>12</c:v>
                      </c:pt>
                      <c:pt idx="12">
                        <c:v>11</c:v>
                      </c:pt>
                      <c:pt idx="13">
                        <c:v>8</c:v>
                      </c:pt>
                    </c:numCache>
                  </c:numRef>
                </c:val>
                <c:smooth val="0"/>
                <c:extLst>
                  <c:ext xmlns:c16="http://schemas.microsoft.com/office/drawing/2014/chart" uri="{C3380CC4-5D6E-409C-BE32-E72D297353CC}">
                    <c16:uniqueId val="{00000001-99C4-4475-91F2-825EDD0F192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Complaints'!$AB$52</c15:sqref>
                        </c15:formulaRef>
                      </c:ext>
                    </c:extLst>
                    <c:strCache>
                      <c:ptCount val="1"/>
                      <c:pt idx="0">
                        <c:v>Out of timescale</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'(PE) - Childrens Complaints'!$AC$49:$BA$49</c15:sqref>
                        </c15:fullRef>
                        <c15:formulaRef>
                          <c15:sqref>'(PE) - Childrens Complaints'!$AC$49:$AP$49</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Childrens Complaints'!$AC$52:$BA$52</c15:sqref>
                        </c15:fullRef>
                        <c15:formulaRef>
                          <c15:sqref>'(PE) - Childrens Complaints'!$AC$52:$AP$52</c15:sqref>
                        </c15:formulaRef>
                      </c:ext>
                    </c:extLst>
                    <c:numCache>
                      <c:formatCode>_-* #,##0_-;\-* #,##0_-;_-* "-"??_-;_-@_-</c:formatCode>
                      <c:ptCount val="14"/>
                      <c:pt idx="0">
                        <c:v>1</c:v>
                      </c:pt>
                      <c:pt idx="1">
                        <c:v>1</c:v>
                      </c:pt>
                      <c:pt idx="2">
                        <c:v>1</c:v>
                      </c:pt>
                      <c:pt idx="3">
                        <c:v>2</c:v>
                      </c:pt>
                      <c:pt idx="4">
                        <c:v>2</c:v>
                      </c:pt>
                      <c:pt idx="5">
                        <c:v>1</c:v>
                      </c:pt>
                      <c:pt idx="6">
                        <c:v>2</c:v>
                      </c:pt>
                      <c:pt idx="7">
                        <c:v>1</c:v>
                      </c:pt>
                      <c:pt idx="8">
                        <c:v>2</c:v>
                      </c:pt>
                      <c:pt idx="9">
                        <c:v>1</c:v>
                      </c:pt>
                      <c:pt idx="10">
                        <c:v>1</c:v>
                      </c:pt>
                      <c:pt idx="11">
                        <c:v>2</c:v>
                      </c:pt>
                      <c:pt idx="12">
                        <c:v>2</c:v>
                      </c:pt>
                      <c:pt idx="13">
                        <c:v>2</c:v>
                      </c:pt>
                    </c:numCache>
                  </c:numRef>
                </c:val>
                <c:smooth val="0"/>
                <c:extLst xmlns:c15="http://schemas.microsoft.com/office/drawing/2012/chart">
                  <c:ext xmlns:c16="http://schemas.microsoft.com/office/drawing/2014/chart" uri="{C3380CC4-5D6E-409C-BE32-E72D297353CC}">
                    <c16:uniqueId val="{00000002-99C4-4475-91F2-825EDD0F1920}"/>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Childrens Compliments</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stacked"/>
        <c:varyColors val="0"/>
        <c:ser>
          <c:idx val="0"/>
          <c:order val="0"/>
          <c:tx>
            <c:strRef>
              <c:f>'(PE)-Compliments'!$D$8</c:f>
              <c:strCache>
                <c:ptCount val="1"/>
                <c:pt idx="0">
                  <c:v>Q1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'(PE)-Compliments'!$E$8:$J$8</c:f>
              <c:numCache>
                <c:formatCode>0</c:formatCode>
                <c:ptCount val="6"/>
                <c:pt idx="0">
                  <c:v>5</c:v>
                </c:pt>
                <c:pt idx="1">
                  <c:v>2</c:v>
                </c:pt>
                <c:pt idx="2">
                  <c:v>1</c:v>
                </c:pt>
                <c:pt idx="4">
                  <c:v>2</c:v>
                </c:pt>
              </c:numCache>
            </c:numRef>
          </c:val>
          <c:extLst>
            <c:ext xmlns:c16="http://schemas.microsoft.com/office/drawing/2014/chart" uri="{C3380CC4-5D6E-409C-BE32-E72D297353CC}">
              <c16:uniqueId val="{00000000-778D-4558-B54D-55E01518517D}"/>
            </c:ext>
          </c:extLst>
        </c:ser>
        <c:ser>
          <c:idx val="1"/>
          <c:order val="1"/>
          <c:tx>
            <c:strRef>
              <c:f>'(PE)-Compliments'!$D$9</c:f>
              <c:strCache>
                <c:ptCount val="1"/>
                <c:pt idx="0">
                  <c:v>Q2</c:v>
                </c:pt>
              </c:strCache>
            </c:strRef>
          </c:tx>
          <c:spPr>
            <a:solidFill>
              <a:schemeClr val="accent2"/>
            </a:solidFill>
            <a:ln>
              <a:noFill/>
              <a:prstDash val="sysDot"/>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'(PE)-Compliments'!$E$9:$J$9</c:f>
              <c:numCache>
                <c:formatCode>0</c:formatCode>
                <c:ptCount val="6"/>
                <c:pt idx="0">
                  <c:v>2</c:v>
                </c:pt>
                <c:pt idx="1">
                  <c:v>2</c:v>
                </c:pt>
                <c:pt idx="3">
                  <c:v>3</c:v>
                </c:pt>
                <c:pt idx="4">
                  <c:v>3</c:v>
                </c:pt>
              </c:numCache>
            </c:numRef>
          </c:val>
          <c:extLst>
            <c:ext xmlns:c16="http://schemas.microsoft.com/office/drawing/2014/chart" uri="{C3380CC4-5D6E-409C-BE32-E72D297353CC}">
              <c16:uniqueId val="{00000001-778D-4558-B54D-55E01518517D}"/>
            </c:ext>
          </c:extLst>
        </c:ser>
        <c:ser>
          <c:idx val="2"/>
          <c:order val="2"/>
          <c:tx>
            <c:strRef>
              <c:f>'(PE)-Compliments'!$D$10</c:f>
              <c:strCache>
                <c:ptCount val="1"/>
                <c:pt idx="0">
                  <c:v>Q3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'(PE)-Compliments'!$E$10:$J$10</c:f>
              <c:numCache>
                <c:formatCode>0</c:formatCode>
                <c:ptCount val="6"/>
                <c:pt idx="0">
                  <c:v>4</c:v>
                </c:pt>
                <c:pt idx="1">
                  <c:v>9</c:v>
                </c:pt>
                <c:pt idx="2">
                  <c:v>7</c:v>
                </c:pt>
                <c:pt idx="4">
                  <c:v>3</c:v>
                </c:pt>
              </c:numCache>
            </c:numRef>
          </c:val>
          <c:extLst>
            <c:ext xmlns:c16="http://schemas.microsoft.com/office/drawing/2014/chart" uri="{C3380CC4-5D6E-409C-BE32-E72D297353CC}">
              <c16:uniqueId val="{00000002-778D-4558-B54D-55E01518517D}"/>
            </c:ext>
          </c:extLst>
        </c:ser>
        <c:ser>
          <c:idx val="3"/>
          <c:order val="3"/>
          <c:tx>
            <c:strRef>
              <c:f>'(PE)-Compliments'!$D$11</c:f>
              <c:strCache>
                <c:ptCount val="1"/>
                <c:pt idx="0">
                  <c:v>Q4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'(PE)-Compliments'!$E$11:$J$11</c:f>
              <c:numCache>
                <c:formatCode>0</c:formatCode>
                <c:ptCount val="6"/>
                <c:pt idx="0">
                  <c:v>2</c:v>
                </c:pt>
                <c:pt idx="1">
                  <c:v>6</c:v>
                </c:pt>
                <c:pt idx="3">
                  <c:v>2</c:v>
                </c:pt>
                <c:pt idx="4">
                  <c:v>4</c:v>
                </c:pt>
              </c:numCache>
            </c:numRef>
          </c:val>
          <c:extLst>
            <c:ext xmlns:c16="http://schemas.microsoft.com/office/drawing/2014/chart" uri="{C3380CC4-5D6E-409C-BE32-E72D297353CC}">
              <c16:uniqueId val="{00000003-778D-4558-B54D-55E01518517D}"/>
            </c:ext>
          </c:extLst>
        </c:ser>
        <c:dLbls>
          <c:showLegendKey val="0"/>
          <c:showVal val="0"/>
          <c:showCatName val="0"/>
          <c:showSerName val="0"/>
          <c:showPercent val="0"/>
          <c:showBubbleSize val="0"/>
        </c:dLbls>
        <c:gapWidth val="150"/>
        <c:overlap val="10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Adults Compliments</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stacked"/>
        <c:varyColors val="0"/>
        <c:ser>
          <c:idx val="0"/>
          <c:order val="0"/>
          <c:tx>
            <c:strRef>
              <c:f>'(PE)-Compliments'!$P$8</c:f>
              <c:strCache>
                <c:ptCount val="1"/>
                <c:pt idx="0">
                  <c:v>Q1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'(PE)-Compliments'!$Q$8:$V$8</c:f>
              <c:numCache>
                <c:formatCode>0</c:formatCode>
                <c:ptCount val="6"/>
                <c:pt idx="0">
                  <c:v>108</c:v>
                </c:pt>
                <c:pt idx="1">
                  <c:v>38</c:v>
                </c:pt>
                <c:pt idx="2">
                  <c:v>35</c:v>
                </c:pt>
                <c:pt idx="3">
                  <c:v>34</c:v>
                </c:pt>
                <c:pt idx="4">
                  <c:v>26</c:v>
                </c:pt>
              </c:numCache>
            </c:numRef>
          </c:val>
          <c:extLst>
            <c:ext xmlns:c16="http://schemas.microsoft.com/office/drawing/2014/chart" uri="{C3380CC4-5D6E-409C-BE32-E72D297353CC}">
              <c16:uniqueId val="{00000000-95F0-4025-9ED0-62FCFB6ED486}"/>
            </c:ext>
          </c:extLst>
        </c:ser>
        <c:ser>
          <c:idx val="1"/>
          <c:order val="1"/>
          <c:tx>
            <c:strRef>
              <c:f>'(PE)-Compliments'!$P$9</c:f>
              <c:strCache>
                <c:ptCount val="1"/>
                <c:pt idx="0">
                  <c:v>Q2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'(PE)-Compliments'!$Q$9:$V$9</c:f>
              <c:numCache>
                <c:formatCode>0</c:formatCode>
                <c:ptCount val="6"/>
                <c:pt idx="0">
                  <c:v>47</c:v>
                </c:pt>
                <c:pt idx="1">
                  <c:v>46</c:v>
                </c:pt>
                <c:pt idx="2">
                  <c:v>42</c:v>
                </c:pt>
                <c:pt idx="3">
                  <c:v>30</c:v>
                </c:pt>
                <c:pt idx="4">
                  <c:v>27</c:v>
                </c:pt>
              </c:numCache>
            </c:numRef>
          </c:val>
          <c:extLst>
            <c:ext xmlns:c16="http://schemas.microsoft.com/office/drawing/2014/chart" uri="{C3380CC4-5D6E-409C-BE32-E72D297353CC}">
              <c16:uniqueId val="{00000001-95F0-4025-9ED0-62FCFB6ED486}"/>
            </c:ext>
          </c:extLst>
        </c:ser>
        <c:ser>
          <c:idx val="2"/>
          <c:order val="2"/>
          <c:tx>
            <c:strRef>
              <c:f>'(PE)-Compliments'!$P$10</c:f>
              <c:strCache>
                <c:ptCount val="1"/>
                <c:pt idx="0">
                  <c:v>Q3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'(PE)-Compliments'!$Q$10:$V$10</c:f>
              <c:numCache>
                <c:formatCode>0</c:formatCode>
                <c:ptCount val="6"/>
                <c:pt idx="0">
                  <c:v>56</c:v>
                </c:pt>
                <c:pt idx="1">
                  <c:v>40</c:v>
                </c:pt>
                <c:pt idx="2">
                  <c:v>40</c:v>
                </c:pt>
                <c:pt idx="3">
                  <c:v>28</c:v>
                </c:pt>
                <c:pt idx="4">
                  <c:v>26</c:v>
                </c:pt>
              </c:numCache>
            </c:numRef>
          </c:val>
          <c:extLst>
            <c:ext xmlns:c16="http://schemas.microsoft.com/office/drawing/2014/chart" uri="{C3380CC4-5D6E-409C-BE32-E72D297353CC}">
              <c16:uniqueId val="{00000002-95F0-4025-9ED0-62FCFB6ED486}"/>
            </c:ext>
          </c:extLst>
        </c:ser>
        <c:ser>
          <c:idx val="3"/>
          <c:order val="3"/>
          <c:tx>
            <c:strRef>
              <c:f>'(PE)-Compliments'!$P$11</c:f>
              <c:strCache>
                <c:ptCount val="1"/>
                <c:pt idx="0">
                  <c:v>Q4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'(PE)-Compliments'!$Q$11:$V$11</c:f>
              <c:numCache>
                <c:formatCode>0</c:formatCode>
                <c:ptCount val="6"/>
                <c:pt idx="0">
                  <c:v>66</c:v>
                </c:pt>
                <c:pt idx="1">
                  <c:v>48</c:v>
                </c:pt>
                <c:pt idx="2">
                  <c:v>35</c:v>
                </c:pt>
                <c:pt idx="3">
                  <c:v>23</c:v>
                </c:pt>
                <c:pt idx="4">
                  <c:v>44</c:v>
                </c:pt>
              </c:numCache>
            </c:numRef>
          </c:val>
          <c:extLst>
            <c:ext xmlns:c16="http://schemas.microsoft.com/office/drawing/2014/chart" uri="{C3380CC4-5D6E-409C-BE32-E72D297353CC}">
              <c16:uniqueId val="{00000003-95F0-4025-9ED0-62FCFB6ED486}"/>
            </c:ext>
          </c:extLst>
        </c:ser>
        <c:dLbls>
          <c:showLegendKey val="0"/>
          <c:showVal val="0"/>
          <c:showCatName val="0"/>
          <c:showSerName val="0"/>
          <c:showPercent val="0"/>
          <c:showBubbleSize val="0"/>
        </c:dLbls>
        <c:gapWidth val="150"/>
        <c:overlap val="10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Current tennant rent arrears as a % of debit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'(R)-Current Ten Arrears'!$B$8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'(R)-Current Ten Arrears'!$C$8:$Z$8</c15:sqref>
                  </c15:fullRef>
                </c:ext>
              </c:extLst>
              <c:f>'(R)-Current Ten Arrears'!$C$8:$P$8</c:f>
              <c:numCache>
                <c:formatCode>0.00%</c:formatCode>
                <c:ptCount val="14"/>
                <c:pt idx="0">
                  <c:v>3.8399999999999997E-2</c:v>
                </c:pt>
                <c:pt idx="1">
                  <c:v>4.19E-2</c:v>
                </c:pt>
                <c:pt idx="2">
                  <c:v>4.4200000000000003E-2</c:v>
                </c:pt>
                <c:pt idx="3">
                  <c:v>4.99E-2</c:v>
                </c:pt>
                <c:pt idx="4">
                  <c:v>5.3999999999999999E-2</c:v>
                </c:pt>
                <c:pt idx="5">
                  <c:v>4.3999999999999997E-2</c:v>
                </c:pt>
                <c:pt idx="6">
                  <c:v>5.0500000000000003E-2</c:v>
                </c:pt>
                <c:pt idx="7">
                  <c:v>5.3600000000000002E-2</c:v>
                </c:pt>
                <c:pt idx="8">
                  <c:v>3.5700000000000003E-2</c:v>
                </c:pt>
                <c:pt idx="9">
                  <c:v>4.0300000000000002E-2</c:v>
                </c:pt>
                <c:pt idx="10">
                  <c:v>4.1399999999999999E-2</c:v>
                </c:pt>
                <c:pt idx="11">
                  <c:v>3.3599999999999998E-2</c:v>
                </c:pt>
                <c:pt idx="12">
                  <c:v>3.6799999999999999E-2</c:v>
                </c:pt>
                <c:pt idx="13">
                  <c:v>4.8099999999999997E-2</c:v>
                </c:pt>
              </c:numCache>
            </c:numRef>
          </c:val>
          <c:smooth val="0"/>
          <c:extLst>
            <c:ext xmlns:c16="http://schemas.microsoft.com/office/drawing/2014/chart" uri="{C3380CC4-5D6E-409C-BE32-E72D297353CC}">
              <c16:uniqueId val="{00000000-D421-4C20-9CAE-1CA76887856B}"/>
            </c:ext>
          </c:extLst>
        </c:ser>
        <c:ser>
          <c:idx val="1"/>
          <c:order val="1"/>
          <c:tx>
            <c:strRef>
              <c:f>'(R)-Current Ten Arrears'!$B$9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'(R)-Current Ten Arrears'!$C$9:$N$9</c15:sqref>
                  </c15:fullRef>
                </c:ext>
              </c:extLst>
              <c:f>'(R)-Current Ten Arrears'!$C$9:$N$9</c:f>
              <c:numCache>
                <c:formatCode>0.00%</c:formatCode>
                <c:ptCount val="12"/>
                <c:pt idx="0">
                  <c:v>2.9899999999999999E-2</c:v>
                </c:pt>
                <c:pt idx="1">
                  <c:v>2.9899999999999999E-2</c:v>
                </c:pt>
                <c:pt idx="2">
                  <c:v>2.9899999999999999E-2</c:v>
                </c:pt>
                <c:pt idx="3">
                  <c:v>2.9899999999999999E-2</c:v>
                </c:pt>
                <c:pt idx="4">
                  <c:v>2.9899999999999999E-2</c:v>
                </c:pt>
                <c:pt idx="5">
                  <c:v>2.9899999999999999E-2</c:v>
                </c:pt>
                <c:pt idx="6">
                  <c:v>2.9899999999999999E-2</c:v>
                </c:pt>
                <c:pt idx="7">
                  <c:v>2.9899999999999999E-2</c:v>
                </c:pt>
                <c:pt idx="8">
                  <c:v>2.9899999999999999E-2</c:v>
                </c:pt>
                <c:pt idx="9">
                  <c:v>2.9899999999999999E-2</c:v>
                </c:pt>
                <c:pt idx="10">
                  <c:v>2.9899999999999999E-2</c:v>
                </c:pt>
                <c:pt idx="11">
                  <c:v>2.9899999999999999E-2</c:v>
                </c:pt>
              </c:numCache>
            </c:numRef>
          </c:val>
          <c:smooth val="0"/>
          <c:extLst>
            <c:ext xmlns:c16="http://schemas.microsoft.com/office/drawing/2014/chart" uri="{C3380CC4-5D6E-409C-BE32-E72D297353CC}">
              <c16:uniqueId val="{00000001-D421-4C20-9CAE-1CA76887856B}"/>
            </c:ext>
          </c:extLst>
        </c:ser>
        <c:ser>
          <c:idx val="2"/>
          <c:order val="2"/>
          <c:tx>
            <c:strRef>
              <c:f>'(R)-Current Ten Arrears'!$B$10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'(R)-Current Ten Arrears'!$C$10:$N$10</c15:sqref>
                  </c15:fullRef>
                </c:ext>
              </c:extLst>
              <c:f>'(R)-Current Ten Arrears'!$C$10:$N$10</c:f>
              <c:numCache>
                <c:formatCode>0.00%</c:formatCode>
                <c:ptCount val="12"/>
                <c:pt idx="0">
                  <c:v>3.3599999999999998E-2</c:v>
                </c:pt>
                <c:pt idx="1">
                  <c:v>3.3599999999999998E-2</c:v>
                </c:pt>
                <c:pt idx="2">
                  <c:v>3.3599999999999998E-2</c:v>
                </c:pt>
                <c:pt idx="3">
                  <c:v>3.3599999999999998E-2</c:v>
                </c:pt>
                <c:pt idx="4">
                  <c:v>3.3599999999999998E-2</c:v>
                </c:pt>
                <c:pt idx="5">
                  <c:v>3.3599999999999998E-2</c:v>
                </c:pt>
                <c:pt idx="6">
                  <c:v>3.3599999999999998E-2</c:v>
                </c:pt>
                <c:pt idx="7">
                  <c:v>3.3599999999999998E-2</c:v>
                </c:pt>
                <c:pt idx="8">
                  <c:v>3.3599999999999998E-2</c:v>
                </c:pt>
                <c:pt idx="9">
                  <c:v>3.3599999999999998E-2</c:v>
                </c:pt>
                <c:pt idx="10">
                  <c:v>3.3599999999999998E-2</c:v>
                </c:pt>
                <c:pt idx="11">
                  <c:v>3.3599999999999998E-2</c:v>
                </c:pt>
              </c:numCache>
            </c:numRef>
          </c:val>
          <c:smooth val="0"/>
          <c:extLst>
            <c:ext xmlns:c16="http://schemas.microsoft.com/office/drawing/2014/chart" uri="{C3380CC4-5D6E-409C-BE32-E72D297353CC}">
              <c16:uniqueId val="{00000002-D421-4C20-9CAE-1CA76887856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SL'!$A$8</c:f>
              <c:strCache>
                <c:ptCount val="1"/>
                <c:pt idx="0">
                  <c:v>Clients</c:v>
                </c:pt>
              </c:strCache>
            </c:strRef>
          </c:tx>
          <c:spPr>
            <a:ln w="28575" cap="rnd">
              <a:solidFill>
                <a:srgbClr val="0B2399"/>
              </a:solidFill>
              <a:round/>
            </a:ln>
            <a:effectLst/>
          </c:spPr>
          <c:marker>
            <c:symbol val="none"/>
          </c:marker>
          <c:cat>
            <c:numRef>
              <c:f>'(R)-HC DC DP SL'!$B$7:$Y$7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SL'!$B$8:$Y$8</c:f>
              <c:numCache>
                <c:formatCode>_-* #,##0_-;\-* #,##0_-;_-* "-"??_-;_-@_-</c:formatCode>
                <c:ptCount val="24"/>
                <c:pt idx="0">
                  <c:v>1020</c:v>
                </c:pt>
                <c:pt idx="1">
                  <c:v>1031</c:v>
                </c:pt>
                <c:pt idx="2">
                  <c:v>1041</c:v>
                </c:pt>
                <c:pt idx="3">
                  <c:v>1035</c:v>
                </c:pt>
                <c:pt idx="4">
                  <c:v>1057</c:v>
                </c:pt>
                <c:pt idx="5">
                  <c:v>1074</c:v>
                </c:pt>
                <c:pt idx="6">
                  <c:v>1090</c:v>
                </c:pt>
                <c:pt idx="7">
                  <c:v>1079</c:v>
                </c:pt>
                <c:pt idx="8">
                  <c:v>1061</c:v>
                </c:pt>
                <c:pt idx="9">
                  <c:v>1082</c:v>
                </c:pt>
                <c:pt idx="10">
                  <c:v>1099</c:v>
                </c:pt>
                <c:pt idx="11">
                  <c:v>1139</c:v>
                </c:pt>
                <c:pt idx="12">
                  <c:v>1151</c:v>
                </c:pt>
                <c:pt idx="13">
                  <c:v>1143</c:v>
                </c:pt>
              </c:numCache>
            </c:numRef>
          </c:val>
          <c:smooth val="0"/>
          <c:extLst>
            <c:ext xmlns:c16="http://schemas.microsoft.com/office/drawing/2014/chart" uri="{C3380CC4-5D6E-409C-BE32-E72D297353CC}">
              <c16:uniqueId val="{00000000-18F6-431A-BE2E-7C461F9EE2E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SL'!$A$9</c:f>
              <c:strCache>
                <c:ptCount val="1"/>
                <c:pt idx="0">
                  <c:v>Hours</c:v>
                </c:pt>
              </c:strCache>
            </c:strRef>
          </c:tx>
          <c:spPr>
            <a:ln w="28575" cap="rnd">
              <a:solidFill>
                <a:srgbClr val="0B2399"/>
              </a:solidFill>
              <a:prstDash val="solid"/>
              <a:round/>
            </a:ln>
            <a:effectLst/>
          </c:spPr>
          <c:marker>
            <c:symbol val="none"/>
          </c:marker>
          <c:cat>
            <c:numRef>
              <c:f>'(R)-HC DC DP SL'!$B$7:$Y$7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SL'!$B$9:$Y$9</c:f>
              <c:numCache>
                <c:formatCode>_-* #,##0_-;\-* #,##0_-;_-* "-"??_-;_-@_-</c:formatCode>
                <c:ptCount val="24"/>
                <c:pt idx="0">
                  <c:v>11601.45</c:v>
                </c:pt>
                <c:pt idx="1">
                  <c:v>11679.866666666676</c:v>
                </c:pt>
                <c:pt idx="2">
                  <c:v>11875.116666666676</c:v>
                </c:pt>
                <c:pt idx="3">
                  <c:v>11891.033333333338</c:v>
                </c:pt>
                <c:pt idx="4">
                  <c:v>12055.883333333322</c:v>
                </c:pt>
                <c:pt idx="5">
                  <c:v>12162.216666666665</c:v>
                </c:pt>
                <c:pt idx="6">
                  <c:v>12361.983333333344</c:v>
                </c:pt>
                <c:pt idx="7">
                  <c:v>12508.216666666667</c:v>
                </c:pt>
                <c:pt idx="8">
                  <c:v>12452.366666666676</c:v>
                </c:pt>
                <c:pt idx="9">
                  <c:v>12617.633333333342</c:v>
                </c:pt>
                <c:pt idx="10">
                  <c:v>13121.466666666674</c:v>
                </c:pt>
                <c:pt idx="11">
                  <c:v>13491.133333333333</c:v>
                </c:pt>
                <c:pt idx="12">
                  <c:v>13933.199999999986</c:v>
                </c:pt>
                <c:pt idx="13">
                  <c:v>13916.783333333322</c:v>
                </c:pt>
              </c:numCache>
            </c:numRef>
          </c:val>
          <c:smooth val="0"/>
          <c:extLst>
            <c:ext xmlns:c16="http://schemas.microsoft.com/office/drawing/2014/chart" uri="{C3380CC4-5D6E-409C-BE32-E72D297353CC}">
              <c16:uniqueId val="{00000000-44DE-4CEA-BD31-0129A83F0EAA}"/>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lumMod val="65000"/>
                    <a:lumOff val="35000"/>
                  </a:sysClr>
                </a:solidFill>
                <a:latin typeface="+mn-lt"/>
                <a:ea typeface="+mn-ea"/>
                <a:cs typeface="+mn-cs"/>
              </a:defRPr>
            </a:pPr>
            <a:r>
              <a:rPr lang="en-GB" sz="2000"/>
              <a:t>All Beds (Inc Respite)</a:t>
            </a:r>
          </a:p>
          <a:p>
            <a:pPr marL="0" marR="0" lvl="0" indent="0" algn="ctr" defTabSz="914400" rtl="0" eaLnBrk="1" fontAlgn="auto" latinLnBrk="0" hangingPunct="1">
              <a:lnSpc>
                <a:spcPct val="100000"/>
              </a:lnSpc>
              <a:spcBef>
                <a:spcPts val="0"/>
              </a:spcBef>
              <a:spcAft>
                <a:spcPts val="0"/>
              </a:spcAft>
              <a:buClrTx/>
              <a:buSzTx/>
              <a:buFontTx/>
              <a:buNone/>
              <a:tabLst/>
              <a:defRPr sz="2000">
                <a:solidFill>
                  <a:sysClr val="windowText" lastClr="000000">
                    <a:lumMod val="65000"/>
                    <a:lumOff val="35000"/>
                  </a:sysClr>
                </a:solidFill>
              </a:defRPr>
            </a:pPr>
            <a:r>
              <a:rPr lang="en-GB" sz="1400" b="0" i="0" u="none" strike="noStrike" kern="1200" spc="0" baseline="0">
                <a:solidFill>
                  <a:sysClr val="windowText" lastClr="000000">
                    <a:lumMod val="65000"/>
                    <a:lumOff val="35000"/>
                  </a:sysClr>
                </a:solidFill>
              </a:rPr>
              <a:t>Clients at month end</a:t>
            </a:r>
          </a:p>
          <a:p>
            <a:pPr marL="0" marR="0" lvl="0" indent="0" algn="ctr" defTabSz="914400" rtl="0" eaLnBrk="1" fontAlgn="auto" latinLnBrk="0" hangingPunct="1">
              <a:lnSpc>
                <a:spcPct val="100000"/>
              </a:lnSpc>
              <a:spcBef>
                <a:spcPts val="0"/>
              </a:spcBef>
              <a:spcAft>
                <a:spcPts val="0"/>
              </a:spcAft>
              <a:buClrTx/>
              <a:buSzTx/>
              <a:buFontTx/>
              <a:buNone/>
              <a:tabLst/>
              <a:defRPr sz="2000">
                <a:solidFill>
                  <a:sysClr val="windowText" lastClr="000000">
                    <a:lumMod val="65000"/>
                    <a:lumOff val="35000"/>
                  </a:sysClr>
                </a:solidFill>
              </a:defRPr>
            </a:pPr>
            <a:r>
              <a:rPr lang="en-GB" sz="2000"/>
              <a:t> </a:t>
            </a:r>
          </a:p>
        </c:rich>
      </c:tx>
      <c:layout>
        <c:manualLayout>
          <c:xMode val="edge"/>
          <c:yMode val="edge"/>
          <c:x val="0.3440001673745213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2805571434718205E-2"/>
          <c:y val="0.18801242195932252"/>
          <c:w val="0.89596882356918495"/>
          <c:h val="0.62058531060164157"/>
        </c:manualLayout>
      </c:layout>
      <c:lineChart>
        <c:grouping val="standard"/>
        <c:varyColors val="0"/>
        <c:ser>
          <c:idx val="0"/>
          <c:order val="0"/>
          <c:tx>
            <c:strRef>
              <c:f>'(R)-HC DC DP SL'!$A$8</c:f>
              <c:strCache>
                <c:ptCount val="1"/>
                <c:pt idx="0">
                  <c:v>Clients</c:v>
                </c:pt>
              </c:strCache>
            </c:strRef>
          </c:tx>
          <c:spPr>
            <a:ln w="28575" cap="rnd">
              <a:solidFill>
                <a:srgbClr val="0B2399"/>
              </a:solidFill>
              <a:round/>
            </a:ln>
            <a:effectLst/>
          </c:spPr>
          <c:marker>
            <c:symbol val="none"/>
          </c:marker>
          <c:cat>
            <c:numRef>
              <c:f>'(R)-HC DC DP SL'!$AE$7:$BB$7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SL'!$AE$8:$BB$8</c:f>
              <c:numCache>
                <c:formatCode>_-* #,##0_-;\-* #,##0_-;_-* "-"??_-;_-@_-</c:formatCode>
                <c:ptCount val="24"/>
                <c:pt idx="0">
                  <c:v>1195</c:v>
                </c:pt>
                <c:pt idx="1">
                  <c:v>1199</c:v>
                </c:pt>
                <c:pt idx="2">
                  <c:v>1187</c:v>
                </c:pt>
                <c:pt idx="3">
                  <c:v>1203</c:v>
                </c:pt>
                <c:pt idx="4">
                  <c:v>1196</c:v>
                </c:pt>
                <c:pt idx="5">
                  <c:v>1186</c:v>
                </c:pt>
                <c:pt idx="6">
                  <c:v>1183</c:v>
                </c:pt>
                <c:pt idx="7">
                  <c:v>1184</c:v>
                </c:pt>
                <c:pt idx="8">
                  <c:v>1184</c:v>
                </c:pt>
                <c:pt idx="9">
                  <c:v>1178</c:v>
                </c:pt>
                <c:pt idx="10">
                  <c:v>1165</c:v>
                </c:pt>
                <c:pt idx="11">
                  <c:v>1156</c:v>
                </c:pt>
                <c:pt idx="12">
                  <c:v>1140</c:v>
                </c:pt>
                <c:pt idx="13">
                  <c:v>1128</c:v>
                </c:pt>
              </c:numCache>
            </c:numRef>
          </c:val>
          <c:smooth val="0"/>
          <c:extLst>
            <c:ext xmlns:c16="http://schemas.microsoft.com/office/drawing/2014/chart" uri="{C3380CC4-5D6E-409C-BE32-E72D297353CC}">
              <c16:uniqueId val="{00000000-84ED-4F3A-9BD1-3B5E78921BB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b="0" i="0" u="none" strike="noStrike" kern="1200" spc="0" baseline="0">
                <a:solidFill>
                  <a:sysClr val="windowText" lastClr="000000">
                    <a:lumMod val="65000"/>
                    <a:lumOff val="35000"/>
                  </a:sysClr>
                </a:solidFill>
              </a:rPr>
              <a:t>LA only : All Beds (Inc Respite)</a:t>
            </a:r>
          </a:p>
          <a:p>
            <a:pPr>
              <a:defRPr sz="2000"/>
            </a:pPr>
            <a:r>
              <a:rPr lang="en-GB" sz="1600" b="0" i="0" u="none" strike="noStrike" kern="1200" spc="0" baseline="0">
                <a:solidFill>
                  <a:sysClr val="windowText" lastClr="000000">
                    <a:lumMod val="65000"/>
                    <a:lumOff val="35000"/>
                  </a:sysClr>
                </a:solidFill>
              </a:rPr>
              <a:t>Clients at month end</a:t>
            </a:r>
          </a:p>
        </c:rich>
      </c:tx>
      <c:layout>
        <c:manualLayout>
          <c:xMode val="edge"/>
          <c:yMode val="edge"/>
          <c:x val="0.28369178595537758"/>
          <c:y val="4.945598417408506E-3"/>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22190868447302756"/>
          <c:w val="0.89596882356918495"/>
          <c:h val="0.58668900665126333"/>
        </c:manualLayout>
      </c:layout>
      <c:lineChart>
        <c:grouping val="standard"/>
        <c:varyColors val="0"/>
        <c:ser>
          <c:idx val="0"/>
          <c:order val="0"/>
          <c:tx>
            <c:strRef>
              <c:f>'(R)-HC DC DP SL'!$A$9</c:f>
              <c:strCache>
                <c:ptCount val="1"/>
                <c:pt idx="0">
                  <c:v>Hours</c:v>
                </c:pt>
              </c:strCache>
            </c:strRef>
          </c:tx>
          <c:spPr>
            <a:ln w="28575" cap="rnd">
              <a:solidFill>
                <a:srgbClr val="0B2399"/>
              </a:solidFill>
              <a:prstDash val="solid"/>
              <a:round/>
            </a:ln>
            <a:effectLst/>
          </c:spPr>
          <c:marker>
            <c:symbol val="none"/>
          </c:marker>
          <c:cat>
            <c:numRef>
              <c:f>'(R)-HC DC DP SL'!$AE$7:$BB$7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SL'!$AE$9:$BB$9</c:f>
              <c:numCache>
                <c:formatCode>_-* #,##0_-;\-* #,##0_-;_-* "-"??_-;_-@_-</c:formatCode>
                <c:ptCount val="24"/>
                <c:pt idx="0">
                  <c:v>235</c:v>
                </c:pt>
                <c:pt idx="1">
                  <c:v>232</c:v>
                </c:pt>
                <c:pt idx="2">
                  <c:v>226</c:v>
                </c:pt>
                <c:pt idx="3">
                  <c:v>238</c:v>
                </c:pt>
                <c:pt idx="4">
                  <c:v>232</c:v>
                </c:pt>
                <c:pt idx="5">
                  <c:v>230</c:v>
                </c:pt>
                <c:pt idx="6">
                  <c:v>228</c:v>
                </c:pt>
                <c:pt idx="7">
                  <c:v>237</c:v>
                </c:pt>
                <c:pt idx="8">
                  <c:v>230</c:v>
                </c:pt>
                <c:pt idx="9">
                  <c:v>236</c:v>
                </c:pt>
                <c:pt idx="10">
                  <c:v>231</c:v>
                </c:pt>
                <c:pt idx="11">
                  <c:v>234</c:v>
                </c:pt>
                <c:pt idx="12">
                  <c:v>228</c:v>
                </c:pt>
                <c:pt idx="13">
                  <c:v>227</c:v>
                </c:pt>
              </c:numCache>
            </c:numRef>
          </c:val>
          <c:smooth val="0"/>
          <c:extLst>
            <c:ext xmlns:c16="http://schemas.microsoft.com/office/drawing/2014/chart" uri="{C3380CC4-5D6E-409C-BE32-E72D297353CC}">
              <c16:uniqueId val="{00000000-441C-462E-9D32-704187A8B6A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remedial works completed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 EICRs'!$B$10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 - EICRs'!$C$7:$Z$7</c15:sqref>
                  </c15:fullRef>
                </c:ext>
              </c:extLst>
              <c:f>'(QS) - EICRs'!$K$7:$Z$7</c:f>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EICRs'!$C$10:$Z$10</c15:sqref>
                  </c15:fullRef>
                </c:ext>
              </c:extLst>
              <c:f>'(QS) - EICRs'!$K$10:$Z$10</c:f>
              <c:numCache>
                <c:formatCode>0%</c:formatCode>
                <c:ptCount val="16"/>
                <c:pt idx="0">
                  <c:v>0.87020522187600735</c:v>
                </c:pt>
                <c:pt idx="1">
                  <c:v>0.89491780380358865</c:v>
                </c:pt>
                <c:pt idx="2">
                  <c:v>0.92285376598259372</c:v>
                </c:pt>
                <c:pt idx="3">
                  <c:v>0.93854088320618889</c:v>
                </c:pt>
                <c:pt idx="4">
                  <c:v>0.9459546577844633</c:v>
                </c:pt>
                <c:pt idx="5">
                  <c:v>0.95530246051359191</c:v>
                </c:pt>
                <c:pt idx="6">
                  <c:v>0.95777371870635009</c:v>
                </c:pt>
              </c:numCache>
            </c:numRef>
          </c:val>
          <c:smooth val="0"/>
          <c:extLst>
            <c:ext xmlns:c16="http://schemas.microsoft.com/office/drawing/2014/chart" uri="{C3380CC4-5D6E-409C-BE32-E72D297353CC}">
              <c16:uniqueId val="{00000000-7D51-4FC4-94D1-C4D67367E670}"/>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 EICRs'!$B$8</c15:sqref>
                        </c15:formulaRef>
                      </c:ext>
                    </c:extLst>
                    <c:strCache>
                      <c:ptCount val="1"/>
                      <c:pt idx="0">
                        <c:v>Total Completed per month</c:v>
                      </c:pt>
                    </c:strCache>
                  </c:strRef>
                </c:tx>
                <c:spPr>
                  <a:ln w="28575" cap="rnd">
                    <a:solidFill>
                      <a:srgbClr val="0B2399"/>
                    </a:solidFill>
                    <a:round/>
                  </a:ln>
                  <a:effectLst/>
                </c:spPr>
                <c:marker>
                  <c:symbol val="none"/>
                </c:marker>
                <c:cat>
                  <c:numRef>
                    <c:extLst>
                      <c:ext uri="{02D57815-91ED-43cb-92C2-25804820EDAC}">
                        <c15:fullRef>
                          <c15:sqref>'(QS) - EICRs'!$C$7:$Z$7</c15:sqref>
                        </c15:fullRef>
                        <c15:formulaRef>
                          <c15:sqref>'(QS) - EICRs'!$K$7:$Z$7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uri="{02D57815-91ED-43cb-92C2-25804820EDAC}">
                        <c15:fullRef>
                          <c15:sqref>'(QS) - EICRs'!$C$8:$N$8</c15:sqref>
                        </c15:fullRef>
                        <c15:formulaRef>
                          <c15:sqref>'(QS) - EICRs'!$K$8:$N$8</c15:sqref>
                        </c15:formulaRef>
                      </c:ext>
                    </c:extLst>
                    <c:numCache>
                      <c:formatCode>_-* #,##0_-;\-* #,##0_-;_-* "-"??_-;_-@_-</c:formatCode>
                      <c:ptCount val="4"/>
                      <c:pt idx="0">
                        <c:v>1208</c:v>
                      </c:pt>
                      <c:pt idx="1">
                        <c:v>978</c:v>
                      </c:pt>
                      <c:pt idx="2">
                        <c:v>718</c:v>
                      </c:pt>
                      <c:pt idx="3">
                        <c:v>572</c:v>
                      </c:pt>
                    </c:numCache>
                  </c:numRef>
                </c:val>
                <c:smooth val="0"/>
                <c:extLst>
                  <c:ext xmlns:c16="http://schemas.microsoft.com/office/drawing/2014/chart" uri="{C3380CC4-5D6E-409C-BE32-E72D297353CC}">
                    <c16:uniqueId val="{00000001-7D51-4FC4-94D1-C4D67367E67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 EICRs'!$B$9</c15:sqref>
                        </c15:formulaRef>
                      </c:ext>
                    </c:extLst>
                    <c:strCache>
                      <c:ptCount val="1"/>
                      <c:pt idx="0">
                        <c:v>Total Completed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 - EICRs'!$C$7:$Z$7</c15:sqref>
                        </c15:fullRef>
                        <c15:formulaRef>
                          <c15:sqref>'(QS) - EICRs'!$K$7:$Z$7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EICRs'!$C$9:$N$9</c15:sqref>
                        </c15:fullRef>
                        <c15:formulaRef>
                          <c15:sqref>'(QS) - EICRs'!$K$9:$N$9</c15:sqref>
                        </c15:formulaRef>
                      </c:ext>
                    </c:extLst>
                    <c:numCache>
                      <c:formatCode>_-* #,##0_-;\-* #,##0_-;_-* "-"??_-;_-@_-</c:formatCode>
                      <c:ptCount val="4"/>
                      <c:pt idx="0">
                        <c:v>8099</c:v>
                      </c:pt>
                      <c:pt idx="1">
                        <c:v>8329</c:v>
                      </c:pt>
                      <c:pt idx="2">
                        <c:v>8589</c:v>
                      </c:pt>
                      <c:pt idx="3">
                        <c:v>8735</c:v>
                      </c:pt>
                    </c:numCache>
                  </c:numRef>
                </c:val>
                <c:smooth val="0"/>
                <c:extLst xmlns:c15="http://schemas.microsoft.com/office/drawing/2012/chart">
                  <c:ext xmlns:c16="http://schemas.microsoft.com/office/drawing/2014/chart" uri="{C3380CC4-5D6E-409C-BE32-E72D297353CC}">
                    <c16:uniqueId val="{00000002-7D51-4FC4-94D1-C4D67367E670}"/>
                  </c:ext>
                </c:extLst>
              </c15:ser>
            </c15:filteredLineSeries>
          </c:ext>
        </c:extLst>
      </c:lineChart>
      <c:catAx>
        <c:axId val="78974188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5"/>
        </c:scaling>
        <c:delete val="0"/>
        <c:axPos val="l"/>
        <c:numFmt formatCode="0%" sourceLinked="0"/>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SL'!$A$39</c:f>
              <c:strCache>
                <c:ptCount val="1"/>
                <c:pt idx="0">
                  <c:v>Clients</c:v>
                </c:pt>
              </c:strCache>
            </c:strRef>
          </c:tx>
          <c:spPr>
            <a:ln w="28575" cap="rnd">
              <a:solidFill>
                <a:schemeClr val="accent1"/>
              </a:solidFill>
              <a:round/>
            </a:ln>
            <a:effectLst/>
          </c:spPr>
          <c:marker>
            <c:symbol val="none"/>
          </c:marker>
          <c:cat>
            <c:strRef>
              <c:f>'(R)-HC DC DP SL'!$B$38:$Y$38</c:f>
              <c:strCache>
                <c:ptCount val="24"/>
                <c:pt idx="0">
                  <c:v>Apr</c:v>
                </c:pt>
                <c:pt idx="1">
                  <c:v>May</c:v>
                </c:pt>
                <c:pt idx="2">
                  <c:v>Jun</c:v>
                </c:pt>
                <c:pt idx="3">
                  <c:v>Jul</c:v>
                </c:pt>
                <c:pt idx="4">
                  <c:v>Aug</c:v>
                </c:pt>
                <c:pt idx="5">
                  <c:v>Sep</c:v>
                </c:pt>
                <c:pt idx="6">
                  <c:v>Oct</c:v>
                </c:pt>
                <c:pt idx="7">
                  <c:v>Nov</c:v>
                </c:pt>
                <c:pt idx="8">
                  <c:v>Dec</c:v>
                </c:pt>
                <c:pt idx="9">
                  <c:v>Jan</c:v>
                </c:pt>
                <c:pt idx="10">
                  <c:v>Feb</c:v>
                </c:pt>
                <c:pt idx="11">
                  <c:v>Mar-25</c:v>
                </c:pt>
                <c:pt idx="12">
                  <c:v>Apr-25</c:v>
                </c:pt>
                <c:pt idx="13">
                  <c:v>May-25</c:v>
                </c:pt>
                <c:pt idx="14">
                  <c:v>Jun-25</c:v>
                </c:pt>
                <c:pt idx="15">
                  <c:v>Jul-25</c:v>
                </c:pt>
                <c:pt idx="16">
                  <c:v>Aug-25</c:v>
                </c:pt>
                <c:pt idx="17">
                  <c:v>Sep-25</c:v>
                </c:pt>
                <c:pt idx="18">
                  <c:v>Oct-25</c:v>
                </c:pt>
                <c:pt idx="19">
                  <c:v>Nov-25</c:v>
                </c:pt>
                <c:pt idx="20">
                  <c:v>Dec-25</c:v>
                </c:pt>
                <c:pt idx="21">
                  <c:v>Jan-26</c:v>
                </c:pt>
                <c:pt idx="22">
                  <c:v>Feb-26</c:v>
                </c:pt>
                <c:pt idx="23">
                  <c:v>Mar-26</c:v>
                </c:pt>
              </c:strCache>
            </c:strRef>
          </c:cat>
          <c:val>
            <c:numRef>
              <c:f>'(R)-HC DC DP SL'!$B$39:$Y$39</c:f>
              <c:numCache>
                <c:formatCode>_-* #,##0_-;\-* #,##0_-;_-* "-"??_-;_-@_-</c:formatCode>
                <c:ptCount val="24"/>
                <c:pt idx="0">
                  <c:v>633</c:v>
                </c:pt>
                <c:pt idx="1">
                  <c:v>632</c:v>
                </c:pt>
                <c:pt idx="2">
                  <c:v>632</c:v>
                </c:pt>
                <c:pt idx="3">
                  <c:v>638</c:v>
                </c:pt>
                <c:pt idx="4">
                  <c:v>640</c:v>
                </c:pt>
                <c:pt idx="5">
                  <c:v>637</c:v>
                </c:pt>
                <c:pt idx="6">
                  <c:v>634</c:v>
                </c:pt>
                <c:pt idx="7">
                  <c:v>630</c:v>
                </c:pt>
                <c:pt idx="8">
                  <c:v>622</c:v>
                </c:pt>
                <c:pt idx="9">
                  <c:v>618</c:v>
                </c:pt>
                <c:pt idx="10">
                  <c:v>622</c:v>
                </c:pt>
                <c:pt idx="11">
                  <c:v>625</c:v>
                </c:pt>
                <c:pt idx="12">
                  <c:v>619</c:v>
                </c:pt>
                <c:pt idx="13">
                  <c:v>611</c:v>
                </c:pt>
              </c:numCache>
            </c:numRef>
          </c:val>
          <c:smooth val="0"/>
          <c:extLst>
            <c:ext xmlns:c16="http://schemas.microsoft.com/office/drawing/2014/chart" uri="{C3380CC4-5D6E-409C-BE32-E72D297353CC}">
              <c16:uniqueId val="{00000000-AF97-4BEC-B90E-83A8CB6AB4D3}"/>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SL'!$A$40</c:f>
              <c:strCache>
                <c:ptCount val="1"/>
                <c:pt idx="0">
                  <c:v>Hours</c:v>
                </c:pt>
              </c:strCache>
            </c:strRef>
          </c:tx>
          <c:spPr>
            <a:ln w="28575" cap="rnd">
              <a:solidFill>
                <a:schemeClr val="accent1"/>
              </a:solidFill>
              <a:round/>
            </a:ln>
            <a:effectLst/>
          </c:spPr>
          <c:marker>
            <c:symbol val="none"/>
          </c:marker>
          <c:cat>
            <c:strRef>
              <c:f>'(R)-HC DC DP SL'!$B$38:$Y$38</c:f>
              <c:strCache>
                <c:ptCount val="24"/>
                <c:pt idx="0">
                  <c:v>Apr</c:v>
                </c:pt>
                <c:pt idx="1">
                  <c:v>May</c:v>
                </c:pt>
                <c:pt idx="2">
                  <c:v>Jun</c:v>
                </c:pt>
                <c:pt idx="3">
                  <c:v>Jul</c:v>
                </c:pt>
                <c:pt idx="4">
                  <c:v>Aug</c:v>
                </c:pt>
                <c:pt idx="5">
                  <c:v>Sep</c:v>
                </c:pt>
                <c:pt idx="6">
                  <c:v>Oct</c:v>
                </c:pt>
                <c:pt idx="7">
                  <c:v>Nov</c:v>
                </c:pt>
                <c:pt idx="8">
                  <c:v>Dec</c:v>
                </c:pt>
                <c:pt idx="9">
                  <c:v>Jan</c:v>
                </c:pt>
                <c:pt idx="10">
                  <c:v>Feb</c:v>
                </c:pt>
                <c:pt idx="11">
                  <c:v>Mar-25</c:v>
                </c:pt>
                <c:pt idx="12">
                  <c:v>Apr-25</c:v>
                </c:pt>
                <c:pt idx="13">
                  <c:v>May-25</c:v>
                </c:pt>
                <c:pt idx="14">
                  <c:v>Jun-25</c:v>
                </c:pt>
                <c:pt idx="15">
                  <c:v>Jul-25</c:v>
                </c:pt>
                <c:pt idx="16">
                  <c:v>Aug-25</c:v>
                </c:pt>
                <c:pt idx="17">
                  <c:v>Sep-25</c:v>
                </c:pt>
                <c:pt idx="18">
                  <c:v>Oct-25</c:v>
                </c:pt>
                <c:pt idx="19">
                  <c:v>Nov-25</c:v>
                </c:pt>
                <c:pt idx="20">
                  <c:v>Dec-25</c:v>
                </c:pt>
                <c:pt idx="21">
                  <c:v>Jan-26</c:v>
                </c:pt>
                <c:pt idx="22">
                  <c:v>Feb-26</c:v>
                </c:pt>
                <c:pt idx="23">
                  <c:v>Mar-26</c:v>
                </c:pt>
              </c:strCache>
            </c:strRef>
          </c:cat>
          <c:val>
            <c:numRef>
              <c:f>'(R)-HC DC DP SL'!$B$40:$Y$40</c:f>
              <c:numCache>
                <c:formatCode>_-* #,##0_-;\-* #,##0_-;_-* "-"??_-;_-@_-</c:formatCode>
                <c:ptCount val="24"/>
                <c:pt idx="0">
                  <c:v>13252.749999999998</c:v>
                </c:pt>
                <c:pt idx="1">
                  <c:v>13254.749999999998</c:v>
                </c:pt>
                <c:pt idx="2">
                  <c:v>13367.249999999998</c:v>
                </c:pt>
                <c:pt idx="3">
                  <c:v>13500.749999999998</c:v>
                </c:pt>
                <c:pt idx="4">
                  <c:v>13434.583333333332</c:v>
                </c:pt>
                <c:pt idx="5">
                  <c:v>13558.999999999998</c:v>
                </c:pt>
                <c:pt idx="6">
                  <c:v>13472.749999999998</c:v>
                </c:pt>
                <c:pt idx="7">
                  <c:v>13415.25</c:v>
                </c:pt>
                <c:pt idx="8">
                  <c:v>13318</c:v>
                </c:pt>
                <c:pt idx="9">
                  <c:v>13206.5</c:v>
                </c:pt>
                <c:pt idx="10">
                  <c:v>13272.75</c:v>
                </c:pt>
                <c:pt idx="11">
                  <c:v>13291.666666666668</c:v>
                </c:pt>
                <c:pt idx="12">
                  <c:v>12817.166666666668</c:v>
                </c:pt>
                <c:pt idx="13">
                  <c:v>12742.416666666668</c:v>
                </c:pt>
              </c:numCache>
            </c:numRef>
          </c:val>
          <c:smooth val="0"/>
          <c:extLst>
            <c:ext xmlns:c16="http://schemas.microsoft.com/office/drawing/2014/chart" uri="{C3380CC4-5D6E-409C-BE32-E72D297353CC}">
              <c16:uniqueId val="{00000000-27F4-4521-BC12-B97B4DA2879D}"/>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SL'!$AD$39</c:f>
              <c:strCache>
                <c:ptCount val="1"/>
                <c:pt idx="0">
                  <c:v>Clients</c:v>
                </c:pt>
              </c:strCache>
            </c:strRef>
          </c:tx>
          <c:spPr>
            <a:ln w="28575" cap="rnd">
              <a:solidFill>
                <a:schemeClr val="accent1"/>
              </a:solidFill>
              <a:round/>
            </a:ln>
            <a:effectLst/>
          </c:spPr>
          <c:marker>
            <c:symbol val="none"/>
          </c:marker>
          <c:cat>
            <c:numRef>
              <c:f>'(R)-HC DC DP SL'!$AE$38:$AP$38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'(R)-HC DC DP SL'!$AE$39:$AP$39</c:f>
              <c:numCache>
                <c:formatCode>_-* #,##0_-;\-* #,##0_-;_-* "-"??_-;_-@_-</c:formatCode>
                <c:ptCount val="12"/>
                <c:pt idx="0">
                  <c:v>248</c:v>
                </c:pt>
                <c:pt idx="1">
                  <c:v>249</c:v>
                </c:pt>
                <c:pt idx="2">
                  <c:v>246</c:v>
                </c:pt>
                <c:pt idx="3">
                  <c:v>252</c:v>
                </c:pt>
                <c:pt idx="4">
                  <c:v>252</c:v>
                </c:pt>
                <c:pt idx="5">
                  <c:v>252</c:v>
                </c:pt>
                <c:pt idx="6">
                  <c:v>253</c:v>
                </c:pt>
                <c:pt idx="7">
                  <c:v>251</c:v>
                </c:pt>
                <c:pt idx="8">
                  <c:v>249</c:v>
                </c:pt>
                <c:pt idx="9">
                  <c:v>250</c:v>
                </c:pt>
                <c:pt idx="10">
                  <c:v>247</c:v>
                </c:pt>
                <c:pt idx="11">
                  <c:v>246</c:v>
                </c:pt>
              </c:numCache>
            </c:numRef>
          </c:val>
          <c:smooth val="0"/>
          <c:extLst>
            <c:ext xmlns:c16="http://schemas.microsoft.com/office/drawing/2014/chart" uri="{C3380CC4-5D6E-409C-BE32-E72D297353CC}">
              <c16:uniqueId val="{00000000-9778-4BA1-8222-4F807026D03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SL'!$AD$40</c:f>
              <c:strCache>
                <c:ptCount val="1"/>
                <c:pt idx="0">
                  <c:v>Hours Client &amp; Floor Hours</c:v>
                </c:pt>
              </c:strCache>
            </c:strRef>
          </c:tx>
          <c:spPr>
            <a:ln w="28575" cap="rnd">
              <a:solidFill>
                <a:schemeClr val="accent1"/>
              </a:solidFill>
              <a:round/>
            </a:ln>
            <a:effectLst/>
          </c:spPr>
          <c:marker>
            <c:symbol val="none"/>
          </c:marker>
          <c:cat>
            <c:numRef>
              <c:f>'(R)-HC DC DP SL'!$AE$38:$AP$38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'(R)-HC DC DP SL'!$AE$40:$AP$40</c:f>
              <c:numCache>
                <c:formatCode>_-* #,##0_-;\-* #,##0_-;_-* "-"??_-;_-@_-</c:formatCode>
                <c:ptCount val="12"/>
                <c:pt idx="0">
                  <c:v>20410.48333333333</c:v>
                </c:pt>
                <c:pt idx="1">
                  <c:v>20355.48333333333</c:v>
                </c:pt>
                <c:pt idx="2">
                  <c:v>20398.23333333333</c:v>
                </c:pt>
                <c:pt idx="3">
                  <c:v>20544.23333333333</c:v>
                </c:pt>
                <c:pt idx="4">
                  <c:v>20644.73333333333</c:v>
                </c:pt>
                <c:pt idx="5">
                  <c:v>20604.23333333333</c:v>
                </c:pt>
                <c:pt idx="6">
                  <c:v>20611.23333333333</c:v>
                </c:pt>
                <c:pt idx="7">
                  <c:v>20507.23333333333</c:v>
                </c:pt>
                <c:pt idx="8">
                  <c:v>20443.73333333333</c:v>
                </c:pt>
                <c:pt idx="9">
                  <c:v>20690.23333333333</c:v>
                </c:pt>
                <c:pt idx="10">
                  <c:v>20612.73333333333</c:v>
                </c:pt>
                <c:pt idx="11">
                  <c:v>20481.73333333333</c:v>
                </c:pt>
              </c:numCache>
            </c:numRef>
          </c:val>
          <c:smooth val="0"/>
          <c:extLst>
            <c:ext xmlns:c16="http://schemas.microsoft.com/office/drawing/2014/chart" uri="{C3380CC4-5D6E-409C-BE32-E72D297353CC}">
              <c16:uniqueId val="{00000000-C794-4FE3-B7E0-E7EA784647A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Affordable Homes Delivery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8529012613580778"/>
        </c:manualLayout>
      </c:layout>
      <c:lineChart>
        <c:grouping val="standard"/>
        <c:varyColors val="0"/>
        <c:ser>
          <c:idx val="0"/>
          <c:order val="0"/>
          <c:tx>
            <c:strRef>
              <c:f>'(R)-Affordable Homes'!$A$8</c:f>
              <c:strCache>
                <c:ptCount val="1"/>
                <c:pt idx="0">
                  <c:v>Actual</c:v>
                </c:pt>
              </c:strCache>
            </c:strRef>
          </c:tx>
          <c:spPr>
            <a:ln w="28575" cap="rnd">
              <a:solidFill>
                <a:srgbClr val="0B2399"/>
              </a:solidFill>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Homes'!$B$8:$M$8</c:f>
              <c:numCache>
                <c:formatCode>0</c:formatCode>
                <c:ptCount val="12"/>
                <c:pt idx="0">
                  <c:v>173</c:v>
                </c:pt>
                <c:pt idx="1">
                  <c:v>408</c:v>
                </c:pt>
                <c:pt idx="2">
                  <c:v>655</c:v>
                </c:pt>
                <c:pt idx="3">
                  <c:v>971</c:v>
                </c:pt>
                <c:pt idx="4">
                  <c:v>1129</c:v>
                </c:pt>
                <c:pt idx="5">
                  <c:v>1437</c:v>
                </c:pt>
                <c:pt idx="6">
                  <c:v>1760</c:v>
                </c:pt>
                <c:pt idx="7">
                  <c:v>2091</c:v>
                </c:pt>
                <c:pt idx="8">
                  <c:v>2452</c:v>
                </c:pt>
              </c:numCache>
            </c:numRef>
          </c:val>
          <c:smooth val="0"/>
          <c:extLst>
            <c:ext xmlns:c16="http://schemas.microsoft.com/office/drawing/2014/chart" uri="{C3380CC4-5D6E-409C-BE32-E72D297353CC}">
              <c16:uniqueId val="{00000000-CD97-4B87-8F91-A7ECF4D981DE}"/>
            </c:ext>
          </c:extLst>
        </c:ser>
        <c:ser>
          <c:idx val="1"/>
          <c:order val="1"/>
          <c:tx>
            <c:strRef>
              <c:f>'(R)-Affordable Homes'!$A$9</c:f>
              <c:strCache>
                <c:ptCount val="1"/>
                <c:pt idx="0">
                  <c:v>Ambition</c:v>
                </c:pt>
              </c:strCache>
            </c:strRef>
          </c:tx>
          <c:spPr>
            <a:ln w="28575" cap="rnd">
              <a:solidFill>
                <a:schemeClr val="tx1"/>
              </a:solidFill>
              <a:prstDash val="sysDot"/>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Homes'!$B$9:$M$9</c:f>
              <c:numCache>
                <c:formatCode>0</c:formatCode>
                <c:ptCount val="12"/>
              </c:numCache>
            </c:numRef>
          </c:val>
          <c:smooth val="0"/>
          <c:extLst>
            <c:ext xmlns:c16="http://schemas.microsoft.com/office/drawing/2014/chart" uri="{C3380CC4-5D6E-409C-BE32-E72D297353CC}">
              <c16:uniqueId val="{00000001-CD97-4B87-8F91-A7ECF4D981DE}"/>
            </c:ext>
          </c:extLst>
        </c:ser>
        <c:ser>
          <c:idx val="2"/>
          <c:order val="2"/>
          <c:tx>
            <c:strRef>
              <c:f>'(R)-Affordable Homes'!$A$10</c:f>
              <c:strCache>
                <c:ptCount val="1"/>
                <c:pt idx="0">
                  <c:v>Target</c:v>
                </c:pt>
              </c:strCache>
            </c:strRef>
          </c:tx>
          <c:spPr>
            <a:ln w="28575" cap="rnd">
              <a:solidFill>
                <a:srgbClr val="FF0000"/>
              </a:solidFill>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Homes'!$B$10:$M$10</c:f>
              <c:numCache>
                <c:formatCode>0</c:formatCode>
                <c:ptCount val="12"/>
                <c:pt idx="0">
                  <c:v>160</c:v>
                </c:pt>
                <c:pt idx="1">
                  <c:v>385</c:v>
                </c:pt>
                <c:pt idx="2">
                  <c:v>621</c:v>
                </c:pt>
                <c:pt idx="3">
                  <c:v>831</c:v>
                </c:pt>
                <c:pt idx="4">
                  <c:v>1027</c:v>
                </c:pt>
                <c:pt idx="5">
                  <c:v>1300</c:v>
                </c:pt>
                <c:pt idx="6">
                  <c:v>1520</c:v>
                </c:pt>
                <c:pt idx="7">
                  <c:v>1823</c:v>
                </c:pt>
                <c:pt idx="8">
                  <c:v>2087</c:v>
                </c:pt>
              </c:numCache>
            </c:numRef>
          </c:val>
          <c:smooth val="0"/>
          <c:extLst>
            <c:ext xmlns:c16="http://schemas.microsoft.com/office/drawing/2014/chart" uri="{C3380CC4-5D6E-409C-BE32-E72D297353CC}">
              <c16:uniqueId val="{00000002-CD97-4B87-8F91-A7ECF4D981D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2024-25 Affordable Homes Quarterly Performance</a:t>
            </a:r>
          </a:p>
        </c:rich>
      </c:tx>
      <c:layout>
        <c:manualLayout>
          <c:xMode val="edge"/>
          <c:yMode val="edge"/>
          <c:x val="0.1834176245210728"/>
          <c:y val="9.151223976206818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'(R)-Affordable Homes'!$R$8</c:f>
              <c:strCache>
                <c:ptCount val="1"/>
                <c:pt idx="0">
                  <c:v>Actual</c:v>
                </c:pt>
              </c:strCache>
            </c:strRef>
          </c:tx>
          <c:spPr>
            <a:ln w="28575" cap="rnd">
              <a:solidFill>
                <a:srgbClr val="0B2399"/>
              </a:solidFill>
              <a:round/>
            </a:ln>
            <a:effectLst/>
          </c:spPr>
          <c:marker>
            <c:symbol val="none"/>
          </c:marker>
          <c:cat>
            <c:strRef>
              <c:f>'(R)-Affordable Homes'!$S$7:$V$7</c:f>
              <c:strCache>
                <c:ptCount val="4"/>
                <c:pt idx="0">
                  <c:v>Qtr1</c:v>
                </c:pt>
                <c:pt idx="1">
                  <c:v>Qtr2</c:v>
                </c:pt>
                <c:pt idx="2">
                  <c:v>Qtr3</c:v>
                </c:pt>
                <c:pt idx="3">
                  <c:v>Qtr4</c:v>
                </c:pt>
              </c:strCache>
            </c:strRef>
          </c:cat>
          <c:val>
            <c:numRef>
              <c:f>'(R)-Affordable Homes'!$S$8:$V$8</c:f>
              <c:numCache>
                <c:formatCode>0</c:formatCode>
                <c:ptCount val="4"/>
                <c:pt idx="0">
                  <c:v>92</c:v>
                </c:pt>
                <c:pt idx="1">
                  <c:v>144</c:v>
                </c:pt>
                <c:pt idx="2">
                  <c:v>192</c:v>
                </c:pt>
                <c:pt idx="3">
                  <c:v>361</c:v>
                </c:pt>
              </c:numCache>
            </c:numRef>
          </c:val>
          <c:smooth val="0"/>
          <c:extLst>
            <c:ext xmlns:c16="http://schemas.microsoft.com/office/drawing/2014/chart" uri="{C3380CC4-5D6E-409C-BE32-E72D297353CC}">
              <c16:uniqueId val="{00000000-B37E-4000-B501-A3763B51EC61}"/>
            </c:ext>
          </c:extLst>
        </c:ser>
        <c:ser>
          <c:idx val="1"/>
          <c:order val="1"/>
          <c:tx>
            <c:strRef>
              <c:f>'(R)-Affordable Homes'!$R$9</c:f>
              <c:strCache>
                <c:ptCount val="1"/>
                <c:pt idx="0">
                  <c:v>Ambition</c:v>
                </c:pt>
              </c:strCache>
            </c:strRef>
          </c:tx>
          <c:spPr>
            <a:ln w="28575" cap="rnd">
              <a:solidFill>
                <a:schemeClr val="tx1"/>
              </a:solidFill>
              <a:prstDash val="sysDot"/>
              <a:round/>
            </a:ln>
            <a:effectLst/>
          </c:spPr>
          <c:marker>
            <c:symbol val="none"/>
          </c:marker>
          <c:cat>
            <c:strRef>
              <c:f>'(R)-Affordable Homes'!$S$7:$V$7</c:f>
              <c:strCache>
                <c:ptCount val="4"/>
                <c:pt idx="0">
                  <c:v>Qtr1</c:v>
                </c:pt>
                <c:pt idx="1">
                  <c:v>Qtr2</c:v>
                </c:pt>
                <c:pt idx="2">
                  <c:v>Qtr3</c:v>
                </c:pt>
                <c:pt idx="3">
                  <c:v>Qtr4</c:v>
                </c:pt>
              </c:strCache>
            </c:strRef>
          </c:cat>
          <c:val>
            <c:numRef>
              <c:f>'(R)-Affordable Homes'!$S$9:$V$9</c:f>
              <c:numCache>
                <c:formatCode>0</c:formatCode>
                <c:ptCount val="4"/>
              </c:numCache>
            </c:numRef>
          </c:val>
          <c:smooth val="0"/>
          <c:extLst>
            <c:ext xmlns:c16="http://schemas.microsoft.com/office/drawing/2014/chart" uri="{C3380CC4-5D6E-409C-BE32-E72D297353CC}">
              <c16:uniqueId val="{00000001-B37E-4000-B501-A3763B51EC61}"/>
            </c:ext>
          </c:extLst>
        </c:ser>
        <c:ser>
          <c:idx val="2"/>
          <c:order val="2"/>
          <c:tx>
            <c:strRef>
              <c:f>'(R)-Affordable Homes'!$R$10</c:f>
              <c:strCache>
                <c:ptCount val="1"/>
                <c:pt idx="0">
                  <c:v>Target</c:v>
                </c:pt>
              </c:strCache>
            </c:strRef>
          </c:tx>
          <c:spPr>
            <a:ln w="28575" cap="rnd">
              <a:solidFill>
                <a:srgbClr val="FF0000"/>
              </a:solidFill>
              <a:round/>
            </a:ln>
            <a:effectLst/>
          </c:spPr>
          <c:marker>
            <c:symbol val="none"/>
          </c:marker>
          <c:cat>
            <c:strRef>
              <c:f>'(R)-Affordable Homes'!$S$7:$V$7</c:f>
              <c:strCache>
                <c:ptCount val="4"/>
                <c:pt idx="0">
                  <c:v>Qtr1</c:v>
                </c:pt>
                <c:pt idx="1">
                  <c:v>Qtr2</c:v>
                </c:pt>
                <c:pt idx="2">
                  <c:v>Qtr3</c:v>
                </c:pt>
                <c:pt idx="3">
                  <c:v>Qtr4</c:v>
                </c:pt>
              </c:strCache>
            </c:strRef>
          </c:cat>
          <c:val>
            <c:numRef>
              <c:f>'(R)-Affordable Homes'!$S$10:$V$10</c:f>
              <c:numCache>
                <c:formatCode>0</c:formatCode>
                <c:ptCount val="4"/>
                <c:pt idx="0">
                  <c:v>43</c:v>
                </c:pt>
                <c:pt idx="1">
                  <c:v>130</c:v>
                </c:pt>
                <c:pt idx="2">
                  <c:v>191</c:v>
                </c:pt>
                <c:pt idx="3">
                  <c:v>264</c:v>
                </c:pt>
              </c:numCache>
            </c:numRef>
          </c:val>
          <c:smooth val="0"/>
          <c:extLst>
            <c:ext xmlns:c16="http://schemas.microsoft.com/office/drawing/2014/chart" uri="{C3380CC4-5D6E-409C-BE32-E72D297353CC}">
              <c16:uniqueId val="{00000002-B37E-4000-B501-A3763B51EC6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Latest Quarter Performance (Break Down)</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6012028613003684"/>
        </c:manualLayout>
      </c:layout>
      <c:barChart>
        <c:barDir val="col"/>
        <c:grouping val="clustered"/>
        <c:varyColors val="0"/>
        <c:ser>
          <c:idx val="0"/>
          <c:order val="0"/>
          <c:tx>
            <c:strRef>
              <c:f>'(R)-Affordable Homes'!$AF$8</c:f>
              <c:strCache>
                <c:ptCount val="1"/>
                <c:pt idx="0">
                  <c:v>Actual</c:v>
                </c:pt>
              </c:strCache>
            </c:strRef>
          </c:tx>
          <c:spPr>
            <a:solidFill>
              <a:schemeClr val="accent1"/>
            </a:solidFill>
            <a:ln>
              <a:solidFill>
                <a:srgbClr val="0B2399"/>
              </a:solidFill>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Homes'!$AG$8:$AL$8</c:f>
              <c:numCache>
                <c:formatCode>0</c:formatCode>
                <c:ptCount val="6"/>
                <c:pt idx="0">
                  <c:v>25</c:v>
                </c:pt>
                <c:pt idx="1">
                  <c:v>239</c:v>
                </c:pt>
                <c:pt idx="2">
                  <c:v>42</c:v>
                </c:pt>
                <c:pt idx="3">
                  <c:v>21</c:v>
                </c:pt>
                <c:pt idx="4">
                  <c:v>12</c:v>
                </c:pt>
                <c:pt idx="5">
                  <c:v>22</c:v>
                </c:pt>
              </c:numCache>
            </c:numRef>
          </c:val>
          <c:extLst>
            <c:ext xmlns:c16="http://schemas.microsoft.com/office/drawing/2014/chart" uri="{C3380CC4-5D6E-409C-BE32-E72D297353CC}">
              <c16:uniqueId val="{00000000-D6E9-44E3-9DD4-352931E7140B}"/>
            </c:ext>
          </c:extLst>
        </c:ser>
        <c:ser>
          <c:idx val="1"/>
          <c:order val="1"/>
          <c:tx>
            <c:strRef>
              <c:f>'(R)-Affordable Homes'!$AF$9</c:f>
              <c:strCache>
                <c:ptCount val="1"/>
                <c:pt idx="0">
                  <c:v>Ambition</c:v>
                </c:pt>
              </c:strCache>
            </c:strRef>
          </c:tx>
          <c:spPr>
            <a:solidFill>
              <a:schemeClr val="accent2"/>
            </a:solidFill>
            <a:ln>
              <a:solidFill>
                <a:schemeClr val="tx1"/>
              </a:solidFill>
              <a:prstDash val="sysDot"/>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Homes'!$AG$9:$AL$9</c:f>
              <c:numCache>
                <c:formatCode>0</c:formatCode>
                <c:ptCount val="6"/>
              </c:numCache>
            </c:numRef>
          </c:val>
          <c:extLst>
            <c:ext xmlns:c16="http://schemas.microsoft.com/office/drawing/2014/chart" uri="{C3380CC4-5D6E-409C-BE32-E72D297353CC}">
              <c16:uniqueId val="{00000001-D6E9-44E3-9DD4-352931E7140B}"/>
            </c:ext>
          </c:extLst>
        </c:ser>
        <c:ser>
          <c:idx val="2"/>
          <c:order val="2"/>
          <c:tx>
            <c:strRef>
              <c:f>'(R)-Affordable Homes'!$AF$10</c:f>
              <c:strCache>
                <c:ptCount val="1"/>
                <c:pt idx="0">
                  <c:v>Target</c:v>
                </c:pt>
              </c:strCache>
            </c:strRef>
          </c:tx>
          <c:spPr>
            <a:solidFill>
              <a:srgbClr val="FF0000"/>
            </a:solidFill>
            <a:ln>
              <a:solidFill>
                <a:srgbClr val="FF0000"/>
              </a:solidFill>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Homes'!$AG$10:$AL$10</c:f>
              <c:numCache>
                <c:formatCode>0</c:formatCode>
                <c:ptCount val="6"/>
                <c:pt idx="0">
                  <c:v>20</c:v>
                </c:pt>
                <c:pt idx="1">
                  <c:v>137</c:v>
                </c:pt>
                <c:pt idx="2">
                  <c:v>38</c:v>
                </c:pt>
                <c:pt idx="3">
                  <c:v>41</c:v>
                </c:pt>
                <c:pt idx="4">
                  <c:v>22</c:v>
                </c:pt>
                <c:pt idx="5">
                  <c:v>6</c:v>
                </c:pt>
              </c:numCache>
            </c:numRef>
          </c:val>
          <c:extLst>
            <c:ext xmlns:c16="http://schemas.microsoft.com/office/drawing/2014/chart" uri="{C3380CC4-5D6E-409C-BE32-E72D297353CC}">
              <c16:uniqueId val="{00000002-D6E9-44E3-9DD4-352931E7140B}"/>
            </c:ext>
          </c:extLst>
        </c:ser>
        <c:dLbls>
          <c:showLegendKey val="0"/>
          <c:showVal val="0"/>
          <c:showCatName val="0"/>
          <c:showSerName val="0"/>
          <c:showPercent val="0"/>
          <c:showBubbleSize val="0"/>
        </c:dLbls>
        <c:gapWidth val="150"/>
        <c:overlap val="5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5481347035010458"/>
          <c:y val="0.93003682375523955"/>
          <c:w val="0.2903730592997909"/>
          <c:h val="6.99631762447604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i="0" u="none" strike="noStrike" baseline="0">
                <a:effectLst/>
              </a:rPr>
              <a:t>Occupancy rates in house residential</a:t>
            </a:r>
          </a:p>
          <a:p>
            <a:pPr>
              <a:defRPr sz="1600">
                <a:solidFill>
                  <a:srgbClr val="0E2BBE"/>
                </a:solidFill>
              </a:defRPr>
            </a:pPr>
            <a:r>
              <a:rPr lang="en-GB" sz="1600" b="0" i="0" u="none" strike="noStrike" baseline="0">
                <a:effectLst/>
              </a:rPr>
              <a:t>(Care Home Beds)</a:t>
            </a:r>
            <a:endParaRPr lang="en-GB" sz="1600" b="0"/>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'(R)-Occ_Rates'!$B$8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'(R)-Occ_Rates'!$C$8:$Z$8</c15:sqref>
                  </c15:fullRef>
                </c:ext>
              </c:extLst>
              <c:f>'(R)-Occ_Rates'!$C$8:$P$8</c:f>
              <c:numCache>
                <c:formatCode>_-* #,##0_-;\-* #,##0_-;_-* "-"??_-;_-@_-</c:formatCode>
                <c:ptCount val="14"/>
                <c:pt idx="0">
                  <c:v>237</c:v>
                </c:pt>
                <c:pt idx="1">
                  <c:v>234</c:v>
                </c:pt>
                <c:pt idx="2">
                  <c:v>228</c:v>
                </c:pt>
                <c:pt idx="3">
                  <c:v>240</c:v>
                </c:pt>
                <c:pt idx="4">
                  <c:v>234</c:v>
                </c:pt>
                <c:pt idx="5">
                  <c:v>231</c:v>
                </c:pt>
                <c:pt idx="6">
                  <c:v>229</c:v>
                </c:pt>
                <c:pt idx="7">
                  <c:v>238</c:v>
                </c:pt>
                <c:pt idx="8">
                  <c:v>230</c:v>
                </c:pt>
                <c:pt idx="9">
                  <c:v>236</c:v>
                </c:pt>
                <c:pt idx="10">
                  <c:v>231</c:v>
                </c:pt>
                <c:pt idx="11">
                  <c:v>234</c:v>
                </c:pt>
                <c:pt idx="12">
                  <c:v>224</c:v>
                </c:pt>
                <c:pt idx="13">
                  <c:v>227</c:v>
                </c:pt>
              </c:numCache>
            </c:numRef>
          </c:val>
          <c:smooth val="0"/>
          <c:extLst>
            <c:ext xmlns:c16="http://schemas.microsoft.com/office/drawing/2014/chart" uri="{C3380CC4-5D6E-409C-BE32-E72D297353CC}">
              <c16:uniqueId val="{00000000-9FB4-4908-846E-FCDD0B9DE086}"/>
            </c:ext>
          </c:extLst>
        </c:ser>
        <c:ser>
          <c:idx val="1"/>
          <c:order val="1"/>
          <c:tx>
            <c:strRef>
              <c:f>'(R)-Occ_Rates'!$B$9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'(R)-Occ_Rates'!$C$9:$Z$9</c15:sqref>
                  </c15:fullRef>
                </c:ext>
              </c:extLst>
              <c:f>'(R)-Occ_Rates'!$C$9:$P$9</c:f>
              <c:numCache>
                <c:formatCode>_-* #,##0_-;\-* #,##0_-;_-* "-"??_-;_-@_-</c:formatCode>
                <c:ptCount val="14"/>
                <c:pt idx="0">
                  <c:v>248</c:v>
                </c:pt>
                <c:pt idx="1">
                  <c:v>248</c:v>
                </c:pt>
                <c:pt idx="2">
                  <c:v>248</c:v>
                </c:pt>
                <c:pt idx="3">
                  <c:v>248</c:v>
                </c:pt>
                <c:pt idx="4">
                  <c:v>248</c:v>
                </c:pt>
                <c:pt idx="5">
                  <c:v>248</c:v>
                </c:pt>
                <c:pt idx="6">
                  <c:v>248</c:v>
                </c:pt>
                <c:pt idx="7">
                  <c:v>248</c:v>
                </c:pt>
                <c:pt idx="8">
                  <c:v>248</c:v>
                </c:pt>
                <c:pt idx="9">
                  <c:v>248</c:v>
                </c:pt>
                <c:pt idx="10">
                  <c:v>248</c:v>
                </c:pt>
                <c:pt idx="11">
                  <c:v>248</c:v>
                </c:pt>
                <c:pt idx="12">
                  <c:v>248</c:v>
                </c:pt>
                <c:pt idx="13">
                  <c:v>248</c:v>
                </c:pt>
              </c:numCache>
            </c:numRef>
          </c:val>
          <c:smooth val="0"/>
          <c:extLst>
            <c:ext xmlns:c16="http://schemas.microsoft.com/office/drawing/2014/chart" uri="{C3380CC4-5D6E-409C-BE32-E72D297353CC}">
              <c16:uniqueId val="{00000001-9FB4-4908-846E-FCDD0B9DE086}"/>
            </c:ext>
          </c:extLst>
        </c:ser>
        <c:ser>
          <c:idx val="2"/>
          <c:order val="2"/>
          <c:tx>
            <c:strRef>
              <c:f>'(R)-Occ_Rates'!$B$10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'(R)-Occ_Rates'!$C$10:$Z$10</c15:sqref>
                  </c15:fullRef>
                </c:ext>
              </c:extLst>
              <c:f>'(R)-Occ_Rates'!$C$10:$P$10</c:f>
              <c:numCache>
                <c:formatCode>_-* #,##0_-;\-* #,##0_-;_-* "-"??_-;_-@_-</c:formatCode>
                <c:ptCount val="14"/>
              </c:numCache>
            </c:numRef>
          </c:val>
          <c:smooth val="0"/>
          <c:extLst>
            <c:ext xmlns:c16="http://schemas.microsoft.com/office/drawing/2014/chart" uri="{C3380CC4-5D6E-409C-BE32-E72D297353CC}">
              <c16:uniqueId val="{00000002-9FB4-4908-846E-FCDD0B9DE08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Test1</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7.7794151037366199E-2"/>
          <c:w val="0.89596882356918495"/>
          <c:h val="0.75659349886247129"/>
        </c:manualLayout>
      </c:layout>
      <c:lineChart>
        <c:grouping val="standard"/>
        <c:varyColors val="0"/>
        <c:ser>
          <c:idx val="0"/>
          <c:order val="0"/>
          <c:tx>
            <c:strRef>
              <c:f>'(R)-Urgent Repairs'!$AF$8</c:f>
              <c:strCache>
                <c:ptCount val="1"/>
                <c:pt idx="0">
                  <c:v>Actual</c:v>
                </c:pt>
              </c:strCache>
            </c:strRef>
          </c:tx>
          <c:spPr>
            <a:ln w="28575" cap="rnd">
              <a:solidFill>
                <a:srgbClr val="0B2399"/>
              </a:solidFill>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Repairs'!$AG$8:$BD$8</c:f>
              <c:numCache>
                <c:formatCode>_-* #,##0_-;\-* #,##0_-;_-* "-"??_-;_-@_-</c:formatCode>
                <c:ptCount val="24"/>
              </c:numCache>
            </c:numRef>
          </c:val>
          <c:smooth val="0"/>
          <c:extLst>
            <c:ext xmlns:c16="http://schemas.microsoft.com/office/drawing/2014/chart" uri="{C3380CC4-5D6E-409C-BE32-E72D297353CC}">
              <c16:uniqueId val="{00000000-F34A-4CC8-BB67-1A18EB1DE2C5}"/>
            </c:ext>
          </c:extLst>
        </c:ser>
        <c:ser>
          <c:idx val="1"/>
          <c:order val="1"/>
          <c:tx>
            <c:strRef>
              <c:f>'(R)-Urgent Repairs'!$AF$9</c:f>
              <c:strCache>
                <c:ptCount val="1"/>
                <c:pt idx="0">
                  <c:v>Ambition</c:v>
                </c:pt>
              </c:strCache>
            </c:strRef>
          </c:tx>
          <c:spPr>
            <a:ln w="28575" cap="rnd">
              <a:solidFill>
                <a:schemeClr val="tx1"/>
              </a:solidFill>
              <a:prstDash val="sysDot"/>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Repairs'!$AG$9:$BD$9</c:f>
              <c:numCache>
                <c:formatCode>_-* #,##0_-;\-* #,##0_-;_-* "-"??_-;_-@_-</c:formatCode>
                <c:ptCount val="24"/>
              </c:numCache>
            </c:numRef>
          </c:val>
          <c:smooth val="0"/>
          <c:extLst>
            <c:ext xmlns:c16="http://schemas.microsoft.com/office/drawing/2014/chart" uri="{C3380CC4-5D6E-409C-BE32-E72D297353CC}">
              <c16:uniqueId val="{00000001-F34A-4CC8-BB67-1A18EB1DE2C5}"/>
            </c:ext>
          </c:extLst>
        </c:ser>
        <c:ser>
          <c:idx val="2"/>
          <c:order val="2"/>
          <c:tx>
            <c:strRef>
              <c:f>'(R)-Urgent Repairs'!$AF$10</c:f>
              <c:strCache>
                <c:ptCount val="1"/>
                <c:pt idx="0">
                  <c:v>Target</c:v>
                </c:pt>
              </c:strCache>
            </c:strRef>
          </c:tx>
          <c:spPr>
            <a:ln w="28575" cap="rnd">
              <a:solidFill>
                <a:srgbClr val="FF0000"/>
              </a:solidFill>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Repairs'!$AG$10:$BD$10</c:f>
              <c:numCache>
                <c:formatCode>_-* #,##0_-;\-* #,##0_-;_-* "-"??_-;_-@_-</c:formatCode>
                <c:ptCount val="24"/>
              </c:numCache>
            </c:numRef>
          </c:val>
          <c:smooth val="0"/>
          <c:extLst>
            <c:ext xmlns:c16="http://schemas.microsoft.com/office/drawing/2014/chart" uri="{C3380CC4-5D6E-409C-BE32-E72D297353CC}">
              <c16:uniqueId val="{00000002-F34A-4CC8-BB67-1A18EB1DE2C5}"/>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1337484855451009"/>
          <c:y val="0.91426080344301042"/>
          <c:w val="0.37690427148929145"/>
          <c:h val="4.37916560583218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Urgent repairs:</a:t>
            </a:r>
            <a:r>
              <a:rPr lang="en-GB" sz="1200" b="0" baseline="0"/>
              <a:t> </a:t>
            </a:r>
            <a:r>
              <a:rPr lang="en-GB" sz="1200" b="0"/>
              <a:t>Orders Taken, Completed</a:t>
            </a:r>
            <a:r>
              <a:rPr lang="en-GB" sz="1200" b="0" baseline="0"/>
              <a:t> and Outstanding orders </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barChart>
        <c:barDir val="col"/>
        <c:grouping val="clustered"/>
        <c:varyColors val="0"/>
        <c:ser>
          <c:idx val="0"/>
          <c:order val="0"/>
          <c:tx>
            <c:strRef>
              <c:f>'(R)-Urgent Repairs'!$C$8</c:f>
              <c:strCache>
                <c:ptCount val="1"/>
                <c:pt idx="0">
                  <c:v>Orders Taken</c:v>
                </c:pt>
              </c:strCache>
            </c:strRef>
          </c:tx>
          <c:spPr>
            <a:solidFill>
              <a:srgbClr val="0E2BBE"/>
            </a:solidFill>
            <a:ln>
              <a:solidFill>
                <a:srgbClr val="0B2399"/>
              </a:solidFill>
            </a:ln>
            <a:effectLst/>
          </c:spPr>
          <c:invertIfNegative val="0"/>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Repairs'!$D$8:$AA$8</c:f>
              <c:numCache>
                <c:formatCode>_-* #,##0_-;\-* #,##0_-;_-* "-"??_-;_-@_-</c:formatCode>
                <c:ptCount val="24"/>
                <c:pt idx="0">
                  <c:v>2024</c:v>
                </c:pt>
                <c:pt idx="1">
                  <c:v>1947</c:v>
                </c:pt>
                <c:pt idx="2">
                  <c:v>1740</c:v>
                </c:pt>
                <c:pt idx="3">
                  <c:v>2110</c:v>
                </c:pt>
                <c:pt idx="4">
                  <c:v>1827</c:v>
                </c:pt>
                <c:pt idx="5">
                  <c:v>2066</c:v>
                </c:pt>
                <c:pt idx="6">
                  <c:v>2102</c:v>
                </c:pt>
                <c:pt idx="7">
                  <c:v>2057</c:v>
                </c:pt>
                <c:pt idx="8">
                  <c:v>1996</c:v>
                </c:pt>
                <c:pt idx="9">
                  <c:v>2551</c:v>
                </c:pt>
                <c:pt idx="10">
                  <c:v>1949</c:v>
                </c:pt>
                <c:pt idx="11">
                  <c:v>1871</c:v>
                </c:pt>
                <c:pt idx="12">
                  <c:v>1808</c:v>
                </c:pt>
                <c:pt idx="13">
                  <c:v>1927</c:v>
                </c:pt>
              </c:numCache>
            </c:numRef>
          </c:val>
          <c:extLst>
            <c:ext xmlns:c16="http://schemas.microsoft.com/office/drawing/2014/chart" uri="{C3380CC4-5D6E-409C-BE32-E72D297353CC}">
              <c16:uniqueId val="{00000000-9F39-4121-94EE-0E2B66DAA6CE}"/>
            </c:ext>
          </c:extLst>
        </c:ser>
        <c:ser>
          <c:idx val="1"/>
          <c:order val="1"/>
          <c:tx>
            <c:strRef>
              <c:f>'(R)-Urgent Repairs'!$C$9</c:f>
              <c:strCache>
                <c:ptCount val="1"/>
                <c:pt idx="0">
                  <c:v>Orders Completed</c:v>
                </c:pt>
              </c:strCache>
            </c:strRef>
          </c:tx>
          <c:spPr>
            <a:solidFill>
              <a:srgbClr val="00B0F0"/>
            </a:solidFill>
            <a:ln>
              <a:solidFill>
                <a:schemeClr val="tx1"/>
              </a:solidFill>
              <a:prstDash val="sysDot"/>
            </a:ln>
            <a:effectLst/>
          </c:spPr>
          <c:invertIfNegative val="0"/>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Repairs'!$D$9:$AA$9</c:f>
              <c:numCache>
                <c:formatCode>_-* #,##0_-;\-* #,##0_-;_-* "-"??_-;_-@_-</c:formatCode>
                <c:ptCount val="24"/>
                <c:pt idx="0">
                  <c:v>2001</c:v>
                </c:pt>
                <c:pt idx="1">
                  <c:v>1906</c:v>
                </c:pt>
                <c:pt idx="2">
                  <c:v>1691</c:v>
                </c:pt>
                <c:pt idx="3">
                  <c:v>2068</c:v>
                </c:pt>
                <c:pt idx="4">
                  <c:v>1782</c:v>
                </c:pt>
                <c:pt idx="5">
                  <c:v>2001</c:v>
                </c:pt>
                <c:pt idx="6">
                  <c:v>2020</c:v>
                </c:pt>
                <c:pt idx="7">
                  <c:v>1972</c:v>
                </c:pt>
                <c:pt idx="8">
                  <c:v>1875</c:v>
                </c:pt>
                <c:pt idx="9">
                  <c:v>2199</c:v>
                </c:pt>
                <c:pt idx="10">
                  <c:v>1542</c:v>
                </c:pt>
                <c:pt idx="11">
                  <c:v>1833</c:v>
                </c:pt>
                <c:pt idx="12">
                  <c:v>1720</c:v>
                </c:pt>
                <c:pt idx="13">
                  <c:v>2030</c:v>
                </c:pt>
              </c:numCache>
            </c:numRef>
          </c:val>
          <c:extLst>
            <c:ext xmlns:c16="http://schemas.microsoft.com/office/drawing/2014/chart" uri="{C3380CC4-5D6E-409C-BE32-E72D297353CC}">
              <c16:uniqueId val="{00000001-9F39-4121-94EE-0E2B66DAA6CE}"/>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'(R)-Urgent Repairs'!$C$10</c:f>
              <c:strCache>
                <c:ptCount val="1"/>
                <c:pt idx="0">
                  <c:v>Outstanding Orders</c:v>
                </c:pt>
              </c:strCache>
            </c:strRef>
          </c:tx>
          <c:spPr>
            <a:ln w="28575" cap="rnd">
              <a:solidFill>
                <a:srgbClr val="FF0000"/>
              </a:solidFill>
              <a:round/>
            </a:ln>
            <a:effectLst/>
          </c:spPr>
          <c:marker>
            <c:symbol val="none"/>
          </c:marker>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Repairs'!$D$10:$AA$10</c:f>
              <c:numCache>
                <c:formatCode>_-* #,##0_-;\-* #,##0_-;_-* "-"??_-;_-@_-</c:formatCode>
                <c:ptCount val="24"/>
                <c:pt idx="0">
                  <c:v>23</c:v>
                </c:pt>
                <c:pt idx="1">
                  <c:v>64</c:v>
                </c:pt>
                <c:pt idx="2">
                  <c:v>113</c:v>
                </c:pt>
                <c:pt idx="3">
                  <c:v>155</c:v>
                </c:pt>
                <c:pt idx="4">
                  <c:v>200</c:v>
                </c:pt>
                <c:pt idx="5">
                  <c:v>265</c:v>
                </c:pt>
                <c:pt idx="6">
                  <c:v>347</c:v>
                </c:pt>
                <c:pt idx="7">
                  <c:v>432</c:v>
                </c:pt>
                <c:pt idx="8">
                  <c:v>553</c:v>
                </c:pt>
                <c:pt idx="9">
                  <c:v>905</c:v>
                </c:pt>
                <c:pt idx="10">
                  <c:v>1312</c:v>
                </c:pt>
                <c:pt idx="11">
                  <c:v>0</c:v>
                </c:pt>
                <c:pt idx="12">
                  <c:v>0</c:v>
                </c:pt>
                <c:pt idx="13">
                  <c:v>0</c:v>
                </c:pt>
              </c:numCache>
            </c:numRef>
          </c:val>
          <c:smooth val="0"/>
          <c:extLst>
            <c:ext xmlns:c16="http://schemas.microsoft.com/office/drawing/2014/chart" uri="{C3380CC4-5D6E-409C-BE32-E72D297353CC}">
              <c16:uniqueId val="{00000002-9F39-4121-94EE-0E2B66DAA6CE}"/>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remedial works completed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 Fire Remedial Works'!$B$10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 - Fire Remedial Works'!$C$7:$Z$7</c15:sqref>
                  </c15:fullRef>
                </c:ext>
              </c:extLst>
              <c:f>'(QS) - Fire Remedial Works'!$K$7:$Z$7</c:f>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Fire Remedial Works'!$C$10:$Z$10</c15:sqref>
                  </c15:fullRef>
                </c:ext>
              </c:extLst>
              <c:f>'(QS) - Fire Remedial Works'!$K$10:$Z$10</c:f>
              <c:numCache>
                <c:formatCode>_-* #,##0_-;\-* #,##0_-;_-* "-"??_-;_-@_-</c:formatCode>
                <c:ptCount val="16"/>
                <c:pt idx="0" formatCode="0%">
                  <c:v>1.411764705882353E-2</c:v>
                </c:pt>
                <c:pt idx="1" formatCode="0%">
                  <c:v>4.6979865771812082E-2</c:v>
                </c:pt>
                <c:pt idx="2" formatCode="0%">
                  <c:v>8.7248322147651006E-2</c:v>
                </c:pt>
                <c:pt idx="3" formatCode="0%">
                  <c:v>0.30451127819548873</c:v>
                </c:pt>
                <c:pt idx="4" formatCode="0%">
                  <c:v>0.22088353413654618</c:v>
                </c:pt>
                <c:pt idx="5" formatCode="0%">
                  <c:v>0.50605326876513312</c:v>
                </c:pt>
                <c:pt idx="6" formatCode="0%">
                  <c:v>0.51658767772511849</c:v>
                </c:pt>
              </c:numCache>
            </c:numRef>
          </c:val>
          <c:smooth val="0"/>
          <c:extLst>
            <c:ext xmlns:c16="http://schemas.microsoft.com/office/drawing/2014/chart" uri="{C3380CC4-5D6E-409C-BE32-E72D297353CC}">
              <c16:uniqueId val="{00000000-2606-4DC2-AFBF-60520415C088}"/>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 Fire Remedial Works'!$B$8</c15:sqref>
                        </c15:formulaRef>
                      </c:ext>
                    </c:extLst>
                    <c:strCache>
                      <c:ptCount val="1"/>
                      <c:pt idx="0">
                        <c:v>Total Completed per month</c:v>
                      </c:pt>
                    </c:strCache>
                  </c:strRef>
                </c:tx>
                <c:spPr>
                  <a:ln w="28575" cap="rnd">
                    <a:solidFill>
                      <a:srgbClr val="0B2399"/>
                    </a:solidFill>
                    <a:round/>
                  </a:ln>
                  <a:effectLst/>
                </c:spPr>
                <c:marker>
                  <c:symbol val="none"/>
                </c:marker>
                <c:cat>
                  <c:numRef>
                    <c:extLst>
                      <c:ext uri="{02D57815-91ED-43cb-92C2-25804820EDAC}">
                        <c15:fullRef>
                          <c15:sqref>'(QS) - Fire Remedial Works'!$C$7:$Z$7</c15:sqref>
                        </c15:fullRef>
                        <c15:formulaRef>
                          <c15:sqref>'(QS) - Fire Remedial Works'!$K$7:$Z$7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uri="{02D57815-91ED-43cb-92C2-25804820EDAC}">
                        <c15:fullRef>
                          <c15:sqref>'(QS) - Fire Remedial Works'!$C$8:$N$8</c15:sqref>
                        </c15:fullRef>
                        <c15:formulaRef>
                          <c15:sqref>'(QS) - Fire Remedial Works'!$K$8:$N$8</c15:sqref>
                        </c15:formulaRef>
                      </c:ext>
                    </c:extLst>
                    <c:numCache>
                      <c:formatCode>_-* #,##0_-;\-* #,##0_-;_-* "-"??_-;_-@_-</c:formatCode>
                      <c:ptCount val="4"/>
                      <c:pt idx="0">
                        <c:v>6</c:v>
                      </c:pt>
                      <c:pt idx="1">
                        <c:v>15</c:v>
                      </c:pt>
                      <c:pt idx="2">
                        <c:v>18</c:v>
                      </c:pt>
                      <c:pt idx="3">
                        <c:v>123</c:v>
                      </c:pt>
                    </c:numCache>
                  </c:numRef>
                </c:val>
                <c:smooth val="0"/>
                <c:extLst>
                  <c:ext xmlns:c16="http://schemas.microsoft.com/office/drawing/2014/chart" uri="{C3380CC4-5D6E-409C-BE32-E72D297353CC}">
                    <c16:uniqueId val="{00000001-2606-4DC2-AFBF-60520415C08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 Fire Remedial Works'!$B$9</c15:sqref>
                        </c15:formulaRef>
                      </c:ext>
                    </c:extLst>
                    <c:strCache>
                      <c:ptCount val="1"/>
                      <c:pt idx="0">
                        <c:v>Total Completed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 - Fire Remedial Works'!$C$7:$Z$7</c15:sqref>
                        </c15:fullRef>
                        <c15:formulaRef>
                          <c15:sqref>'(QS) - Fire Remedial Works'!$K$7:$Z$7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Fire Remedial Works'!$C$9:$N$9</c15:sqref>
                        </c15:fullRef>
                        <c15:formulaRef>
                          <c15:sqref>'(QS) - Fire Remedial Works'!$K$9:$N$9</c15:sqref>
                        </c15:formulaRef>
                      </c:ext>
                    </c:extLst>
                    <c:numCache>
                      <c:formatCode>_-* #,##0_-;\-* #,##0_-;_-* "-"??_-;_-@_-</c:formatCode>
                      <c:ptCount val="4"/>
                      <c:pt idx="0">
                        <c:v>6</c:v>
                      </c:pt>
                      <c:pt idx="1">
                        <c:v>21</c:v>
                      </c:pt>
                      <c:pt idx="2">
                        <c:v>39</c:v>
                      </c:pt>
                      <c:pt idx="3">
                        <c:v>162</c:v>
                      </c:pt>
                    </c:numCache>
                  </c:numRef>
                </c:val>
                <c:smooth val="0"/>
                <c:extLst xmlns:c15="http://schemas.microsoft.com/office/drawing/2012/chart">
                  <c:ext xmlns:c16="http://schemas.microsoft.com/office/drawing/2014/chart" uri="{C3380CC4-5D6E-409C-BE32-E72D297353CC}">
                    <c16:uniqueId val="{00000002-2606-4DC2-AFBF-60520415C088}"/>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_-* #,##0_-;\-* #,##0_-;_-* &quot;-&quot;??_-;_-@_-"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Fitness Income / Membership (Monthly)</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9.2407728773590853E-2"/>
          <c:w val="0.89596882356918495"/>
          <c:h val="0.71619011310945402"/>
        </c:manualLayout>
      </c:layout>
      <c:barChart>
        <c:barDir val="col"/>
        <c:grouping val="clustered"/>
        <c:varyColors val="0"/>
        <c:ser>
          <c:idx val="0"/>
          <c:order val="0"/>
          <c:tx>
            <c:strRef>
              <c:f>'(R)-Leisure'!$A$8</c:f>
              <c:strCache>
                <c:ptCount val="1"/>
                <c:pt idx="0">
                  <c:v>Actual</c:v>
                </c:pt>
              </c:strCache>
            </c:strRef>
          </c:tx>
          <c:spPr>
            <a:solidFill>
              <a:schemeClr val="accent1"/>
            </a:solidFill>
            <a:ln>
              <a:solidFill>
                <a:srgbClr val="0B2399"/>
              </a:solidFill>
            </a:ln>
            <a:effectLst/>
          </c:spPr>
          <c:invertIfNegative val="0"/>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'(R)-Leisure'!$B$8:$Y$8</c:f>
              <c:numCache>
                <c:formatCode>"£"#,##0_);\("£"#,##0\)</c:formatCode>
                <c:ptCount val="24"/>
                <c:pt idx="0">
                  <c:v>182073</c:v>
                </c:pt>
                <c:pt idx="1">
                  <c:v>179105</c:v>
                </c:pt>
                <c:pt idx="2">
                  <c:v>176693</c:v>
                </c:pt>
                <c:pt idx="3">
                  <c:v>183093</c:v>
                </c:pt>
                <c:pt idx="4">
                  <c:v>182500</c:v>
                </c:pt>
                <c:pt idx="5">
                  <c:v>186382</c:v>
                </c:pt>
                <c:pt idx="6">
                  <c:v>197055</c:v>
                </c:pt>
                <c:pt idx="7">
                  <c:v>199339</c:v>
                </c:pt>
                <c:pt idx="8">
                  <c:v>181548</c:v>
                </c:pt>
                <c:pt idx="9">
                  <c:v>197075</c:v>
                </c:pt>
                <c:pt idx="10">
                  <c:v>189303</c:v>
                </c:pt>
                <c:pt idx="11">
                  <c:v>221568</c:v>
                </c:pt>
                <c:pt idx="12">
                  <c:v>185184</c:v>
                </c:pt>
              </c:numCache>
            </c:numRef>
          </c:val>
          <c:extLst>
            <c:ext xmlns:c16="http://schemas.microsoft.com/office/drawing/2014/chart" uri="{C3380CC4-5D6E-409C-BE32-E72D297353CC}">
              <c16:uniqueId val="{00000000-9244-470B-B8F8-458511FAFCC3}"/>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'(R)-Leisure'!$A$10</c:f>
              <c:strCache>
                <c:ptCount val="1"/>
                <c:pt idx="0">
                  <c:v>Target</c:v>
                </c:pt>
              </c:strCache>
            </c:strRef>
          </c:tx>
          <c:spPr>
            <a:ln w="28575" cap="rnd">
              <a:solidFill>
                <a:srgbClr val="FF0000"/>
              </a:solidFill>
              <a:round/>
            </a:ln>
            <a:effectLst/>
          </c:spPr>
          <c:marker>
            <c:symbol val="none"/>
          </c:marker>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'(R)-Leisure'!$B$10:$Y$10</c:f>
              <c:numCache>
                <c:formatCode>"£"#,##0_);\("£"#,##0\)</c:formatCode>
                <c:ptCount val="24"/>
                <c:pt idx="0">
                  <c:v>163347</c:v>
                </c:pt>
                <c:pt idx="1">
                  <c:v>171587</c:v>
                </c:pt>
                <c:pt idx="2">
                  <c:v>176110</c:v>
                </c:pt>
                <c:pt idx="3">
                  <c:v>171498</c:v>
                </c:pt>
                <c:pt idx="4">
                  <c:v>179662</c:v>
                </c:pt>
                <c:pt idx="5">
                  <c:v>178021</c:v>
                </c:pt>
                <c:pt idx="6">
                  <c:v>185046</c:v>
                </c:pt>
                <c:pt idx="7">
                  <c:v>184123</c:v>
                </c:pt>
                <c:pt idx="8">
                  <c:v>172238</c:v>
                </c:pt>
                <c:pt idx="9">
                  <c:v>193915</c:v>
                </c:pt>
                <c:pt idx="10">
                  <c:v>198773</c:v>
                </c:pt>
                <c:pt idx="11">
                  <c:v>204903</c:v>
                </c:pt>
                <c:pt idx="12">
                  <c:v>181820</c:v>
                </c:pt>
                <c:pt idx="13">
                  <c:v>166735</c:v>
                </c:pt>
                <c:pt idx="14">
                  <c:v>171770</c:v>
                </c:pt>
                <c:pt idx="15">
                  <c:v>190892</c:v>
                </c:pt>
                <c:pt idx="16">
                  <c:v>199980</c:v>
                </c:pt>
                <c:pt idx="17">
                  <c:v>222409</c:v>
                </c:pt>
                <c:pt idx="18">
                  <c:v>230229</c:v>
                </c:pt>
                <c:pt idx="19">
                  <c:v>204945</c:v>
                </c:pt>
                <c:pt idx="20">
                  <c:v>191716</c:v>
                </c:pt>
                <c:pt idx="21">
                  <c:v>215845</c:v>
                </c:pt>
                <c:pt idx="22">
                  <c:v>221252</c:v>
                </c:pt>
                <c:pt idx="23">
                  <c:v>228075</c:v>
                </c:pt>
              </c:numCache>
            </c:numRef>
          </c:val>
          <c:smooth val="0"/>
          <c:extLst>
            <c:ext xmlns:c16="http://schemas.microsoft.com/office/drawing/2014/chart" uri="{C3380CC4-5D6E-409C-BE32-E72D297353CC}">
              <c16:uniqueId val="{00000002-9244-470B-B8F8-458511FAFCC3}"/>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'(R)-Leisure'!$A$9</c:f>
              <c:strCache>
                <c:ptCount val="1"/>
                <c:pt idx="0">
                  <c:v>Memberships</c:v>
                </c:pt>
              </c:strCache>
            </c:strRef>
          </c:tx>
          <c:spPr>
            <a:ln w="28575" cap="rnd">
              <a:solidFill>
                <a:schemeClr val="tx1"/>
              </a:solidFill>
              <a:prstDash val="sysDot"/>
              <a:round/>
            </a:ln>
            <a:effectLst/>
          </c:spPr>
          <c:marker>
            <c:symbol val="none"/>
          </c:marker>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'(R)-Leisure'!$B$9:$Y$9</c:f>
              <c:numCache>
                <c:formatCode>#,##0_ ;\-#,##0\ </c:formatCode>
                <c:ptCount val="24"/>
                <c:pt idx="0">
                  <c:v>4060</c:v>
                </c:pt>
                <c:pt idx="1">
                  <c:v>4087</c:v>
                </c:pt>
                <c:pt idx="2">
                  <c:v>4010</c:v>
                </c:pt>
                <c:pt idx="3">
                  <c:v>4006</c:v>
                </c:pt>
                <c:pt idx="4">
                  <c:v>3999</c:v>
                </c:pt>
                <c:pt idx="5">
                  <c:v>4122</c:v>
                </c:pt>
                <c:pt idx="6">
                  <c:v>4097</c:v>
                </c:pt>
                <c:pt idx="7">
                  <c:v>4228</c:v>
                </c:pt>
                <c:pt idx="8">
                  <c:v>4232</c:v>
                </c:pt>
                <c:pt idx="9">
                  <c:v>4170</c:v>
                </c:pt>
                <c:pt idx="10">
                  <c:v>4206</c:v>
                </c:pt>
                <c:pt idx="11">
                  <c:v>4340</c:v>
                </c:pt>
                <c:pt idx="12">
                  <c:v>4347</c:v>
                </c:pt>
              </c:numCache>
            </c:numRef>
          </c:val>
          <c:smooth val="0"/>
          <c:extLst>
            <c:ext xmlns:c16="http://schemas.microsoft.com/office/drawing/2014/chart" uri="{C3380CC4-5D6E-409C-BE32-E72D297353CC}">
              <c16:uniqueId val="{00000001-9244-470B-B8F8-458511FAFCC3}"/>
            </c:ext>
          </c:extLst>
        </c:ser>
        <c:dLbls>
          <c:showLegendKey val="0"/>
          <c:showVal val="0"/>
          <c:showCatName val="0"/>
          <c:showSerName val="0"/>
          <c:showPercent val="0"/>
          <c:showBubbleSize val="0"/>
        </c:dLbls>
        <c:marker val="1"/>
        <c:smooth val="0"/>
        <c:axId val="1498930496"/>
        <c:axId val="1498927256"/>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valAx>
        <c:axId val="1498927256"/>
        <c:scaling>
          <c:orientation val="minMax"/>
        </c:scaling>
        <c:delete val="0"/>
        <c:axPos val="r"/>
        <c:numFmt formatCode="#,##0_ ;\-#,##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30496"/>
        <c:crosses val="max"/>
        <c:crossBetween val="between"/>
      </c:valAx>
      <c:dateAx>
        <c:axId val="1498930496"/>
        <c:scaling>
          <c:orientation val="minMax"/>
        </c:scaling>
        <c:delete val="1"/>
        <c:axPos val="b"/>
        <c:numFmt formatCode="mmm\-yy" sourceLinked="1"/>
        <c:majorTickMark val="out"/>
        <c:minorTickMark val="none"/>
        <c:tickLblPos val="nextTo"/>
        <c:crossAx val="1498927256"/>
        <c:crosses val="autoZero"/>
        <c:auto val="1"/>
        <c:lblOffset val="100"/>
        <c:baseTimeUnit val="months"/>
      </c:date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Net Promoter Score</a:t>
            </a:r>
          </a:p>
        </c:rich>
      </c:tx>
      <c:layout>
        <c:manualLayout>
          <c:xMode val="edge"/>
          <c:yMode val="edge"/>
          <c:x val="0.39625579663556548"/>
          <c:y val="2.67355771818953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3.7546699819284261E-2"/>
          <c:y val="8.6760948081538211E-2"/>
          <c:w val="0.93122772937352782"/>
          <c:h val="0.72183690494453256"/>
        </c:manualLayout>
      </c:layout>
      <c:lineChart>
        <c:grouping val="standard"/>
        <c:varyColors val="0"/>
        <c:ser>
          <c:idx val="0"/>
          <c:order val="0"/>
          <c:tx>
            <c:strRef>
              <c:f>'(R)-Leisure'!$A$65</c:f>
              <c:strCache>
                <c:ptCount val="1"/>
                <c:pt idx="0">
                  <c:v>Actual</c:v>
                </c:pt>
              </c:strCache>
            </c:strRef>
          </c:tx>
          <c:spPr>
            <a:ln w="28575" cap="rnd">
              <a:solidFill>
                <a:srgbClr val="0B2399"/>
              </a:solidFill>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'(R)-Leisure'!$B$65:$Y$65</c:f>
              <c:numCache>
                <c:formatCode>0%</c:formatCode>
                <c:ptCount val="24"/>
                <c:pt idx="0">
                  <c:v>0.54</c:v>
                </c:pt>
                <c:pt idx="1">
                  <c:v>0.34</c:v>
                </c:pt>
                <c:pt idx="2">
                  <c:v>0.54</c:v>
                </c:pt>
                <c:pt idx="3">
                  <c:v>0.64</c:v>
                </c:pt>
                <c:pt idx="4">
                  <c:v>0.16</c:v>
                </c:pt>
                <c:pt idx="5">
                  <c:v>0.54</c:v>
                </c:pt>
                <c:pt idx="6">
                  <c:v>0.56000000000000005</c:v>
                </c:pt>
                <c:pt idx="7">
                  <c:v>0.5</c:v>
                </c:pt>
                <c:pt idx="8">
                  <c:v>0.51</c:v>
                </c:pt>
                <c:pt idx="9">
                  <c:v>0.32</c:v>
                </c:pt>
                <c:pt idx="10">
                  <c:v>0.33</c:v>
                </c:pt>
                <c:pt idx="11">
                  <c:v>0.21</c:v>
                </c:pt>
              </c:numCache>
            </c:numRef>
          </c:val>
          <c:smooth val="0"/>
          <c:extLst>
            <c:ext xmlns:c16="http://schemas.microsoft.com/office/drawing/2014/chart" uri="{C3380CC4-5D6E-409C-BE32-E72D297353CC}">
              <c16:uniqueId val="{00000000-7EC0-4B8B-833B-D15E70B0D598}"/>
            </c:ext>
          </c:extLst>
        </c:ser>
        <c:ser>
          <c:idx val="1"/>
          <c:order val="1"/>
          <c:tx>
            <c:strRef>
              <c:f>'(R)-Leisure'!$A$66</c:f>
              <c:strCache>
                <c:ptCount val="1"/>
                <c:pt idx="0">
                  <c:v>Ambition</c:v>
                </c:pt>
              </c:strCache>
            </c:strRef>
          </c:tx>
          <c:spPr>
            <a:ln w="28575" cap="rnd">
              <a:solidFill>
                <a:schemeClr val="tx1"/>
              </a:solidFill>
              <a:prstDash val="sysDot"/>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'(R)-Leisure'!$B$66:$M$66</c:f>
              <c:numCache>
                <c:formatCode>0%</c:formatCode>
                <c:ptCount val="12"/>
                <c:pt idx="0">
                  <c:v>0.45</c:v>
                </c:pt>
                <c:pt idx="1">
                  <c:v>0.45</c:v>
                </c:pt>
                <c:pt idx="2">
                  <c:v>0.45</c:v>
                </c:pt>
                <c:pt idx="3">
                  <c:v>0.45</c:v>
                </c:pt>
                <c:pt idx="4">
                  <c:v>0.45</c:v>
                </c:pt>
                <c:pt idx="5">
                  <c:v>0.45</c:v>
                </c:pt>
                <c:pt idx="6">
                  <c:v>0.45</c:v>
                </c:pt>
                <c:pt idx="7">
                  <c:v>0.45</c:v>
                </c:pt>
                <c:pt idx="8">
                  <c:v>0.45</c:v>
                </c:pt>
                <c:pt idx="9">
                  <c:v>0.45</c:v>
                </c:pt>
                <c:pt idx="10">
                  <c:v>0.45</c:v>
                </c:pt>
                <c:pt idx="11">
                  <c:v>0.45</c:v>
                </c:pt>
              </c:numCache>
            </c:numRef>
          </c:val>
          <c:smooth val="0"/>
          <c:extLst>
            <c:ext xmlns:c16="http://schemas.microsoft.com/office/drawing/2014/chart" uri="{C3380CC4-5D6E-409C-BE32-E72D297353CC}">
              <c16:uniqueId val="{00000001-7EC0-4B8B-833B-D15E70B0D598}"/>
            </c:ext>
          </c:extLst>
        </c:ser>
        <c:ser>
          <c:idx val="2"/>
          <c:order val="2"/>
          <c:tx>
            <c:strRef>
              <c:f>'(R)-Leisure'!$A$67</c:f>
              <c:strCache>
                <c:ptCount val="1"/>
                <c:pt idx="0">
                  <c:v>Target</c:v>
                </c:pt>
              </c:strCache>
            </c:strRef>
          </c:tx>
          <c:spPr>
            <a:ln w="28575" cap="rnd">
              <a:solidFill>
                <a:srgbClr val="FF0000"/>
              </a:solidFill>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'(R)-Leisure'!$B$67:$Y$67</c:f>
              <c:numCache>
                <c:formatCode>0%</c:formatCode>
                <c:ptCount val="24"/>
                <c:pt idx="0">
                  <c:v>0.45</c:v>
                </c:pt>
                <c:pt idx="1">
                  <c:v>0.45</c:v>
                </c:pt>
                <c:pt idx="2">
                  <c:v>0.45</c:v>
                </c:pt>
                <c:pt idx="3">
                  <c:v>0.45</c:v>
                </c:pt>
                <c:pt idx="4">
                  <c:v>0.45</c:v>
                </c:pt>
                <c:pt idx="5">
                  <c:v>0.45</c:v>
                </c:pt>
                <c:pt idx="6">
                  <c:v>0.45</c:v>
                </c:pt>
                <c:pt idx="7">
                  <c:v>0.45</c:v>
                </c:pt>
                <c:pt idx="8">
                  <c:v>0.45</c:v>
                </c:pt>
                <c:pt idx="9">
                  <c:v>0.45</c:v>
                </c:pt>
                <c:pt idx="10">
                  <c:v>0.45</c:v>
                </c:pt>
                <c:pt idx="11">
                  <c:v>0.45</c:v>
                </c:pt>
              </c:numCache>
            </c:numRef>
          </c:val>
          <c:smooth val="0"/>
          <c:extLst>
            <c:ext xmlns:c16="http://schemas.microsoft.com/office/drawing/2014/chart" uri="{C3380CC4-5D6E-409C-BE32-E72D297353CC}">
              <c16:uniqueId val="{00000002-7EC0-4B8B-833B-D15E70B0D598}"/>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Membership (Monthly)</a:t>
            </a:r>
            <a:endParaRPr lang="en-GB" sz="1200" b="0"/>
          </a:p>
        </c:rich>
      </c:tx>
      <c:layout>
        <c:manualLayout>
          <c:xMode val="edge"/>
          <c:yMode val="edge"/>
          <c:x val="0.31846517289037141"/>
          <c:y val="1.926568536822394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1105074782526249"/>
          <c:w val="0.89596882356918495"/>
          <c:h val="0.69754694351608226"/>
        </c:manualLayout>
      </c:layout>
      <c:barChart>
        <c:barDir val="col"/>
        <c:grouping val="clustered"/>
        <c:varyColors val="0"/>
        <c:ser>
          <c:idx val="0"/>
          <c:order val="0"/>
          <c:tx>
            <c:strRef>
              <c:f>'(R)-Leisure'!$AC$8</c:f>
              <c:strCache>
                <c:ptCount val="1"/>
                <c:pt idx="0">
                  <c:v>Actual</c:v>
                </c:pt>
              </c:strCache>
            </c:strRef>
          </c:tx>
          <c:spPr>
            <a:solidFill>
              <a:schemeClr val="accent1"/>
            </a:solidFill>
            <a:ln>
              <a:noFill/>
            </a:ln>
            <a:effectLst/>
          </c:spPr>
          <c:invertIfNegative val="0"/>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'(R)-Leisure'!$AD$8:$BA$8</c:f>
              <c:numCache>
                <c:formatCode>"£"#,##0_);\("£"#,##0\)</c:formatCode>
                <c:ptCount val="24"/>
                <c:pt idx="0">
                  <c:v>83644</c:v>
                </c:pt>
                <c:pt idx="1">
                  <c:v>83898</c:v>
                </c:pt>
                <c:pt idx="2">
                  <c:v>83545</c:v>
                </c:pt>
                <c:pt idx="3">
                  <c:v>86573</c:v>
                </c:pt>
                <c:pt idx="4">
                  <c:v>86136</c:v>
                </c:pt>
                <c:pt idx="5">
                  <c:v>84553</c:v>
                </c:pt>
                <c:pt idx="6">
                  <c:v>86818</c:v>
                </c:pt>
                <c:pt idx="7">
                  <c:v>83439</c:v>
                </c:pt>
                <c:pt idx="8">
                  <c:v>81847</c:v>
                </c:pt>
                <c:pt idx="9">
                  <c:v>83605</c:v>
                </c:pt>
                <c:pt idx="10">
                  <c:v>83629</c:v>
                </c:pt>
                <c:pt idx="11">
                  <c:v>83233</c:v>
                </c:pt>
                <c:pt idx="12">
                  <c:v>87480</c:v>
                </c:pt>
                <c:pt idx="13">
                  <c:v>49449</c:v>
                </c:pt>
                <c:pt idx="14">
                  <c:v>50654</c:v>
                </c:pt>
              </c:numCache>
            </c:numRef>
          </c:val>
          <c:extLst>
            <c:ext xmlns:c16="http://schemas.microsoft.com/office/drawing/2014/chart" uri="{C3380CC4-5D6E-409C-BE32-E72D297353CC}">
              <c16:uniqueId val="{00000000-8285-4FDA-8BB4-8869AB3204D8}"/>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'(R)-Leisure'!$AC$10</c:f>
              <c:strCache>
                <c:ptCount val="1"/>
                <c:pt idx="0">
                  <c:v>Target</c:v>
                </c:pt>
              </c:strCache>
            </c:strRef>
          </c:tx>
          <c:spPr>
            <a:ln w="28575" cap="rnd">
              <a:solidFill>
                <a:srgbClr val="FF0000"/>
              </a:solidFill>
              <a:round/>
            </a:ln>
            <a:effectLst/>
          </c:spPr>
          <c:marker>
            <c:symbol val="none"/>
          </c:marker>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'(R)-Leisure'!$AD$10:$BA$10</c:f>
              <c:numCache>
                <c:formatCode>"£"#,##0_);\("£"#,##0\)</c:formatCode>
                <c:ptCount val="24"/>
                <c:pt idx="0">
                  <c:v>73732</c:v>
                </c:pt>
                <c:pt idx="1">
                  <c:v>80327</c:v>
                </c:pt>
                <c:pt idx="2">
                  <c:v>79328</c:v>
                </c:pt>
                <c:pt idx="3">
                  <c:v>84918</c:v>
                </c:pt>
                <c:pt idx="4">
                  <c:v>86065</c:v>
                </c:pt>
                <c:pt idx="5">
                  <c:v>84494</c:v>
                </c:pt>
                <c:pt idx="6">
                  <c:v>89709</c:v>
                </c:pt>
                <c:pt idx="7">
                  <c:v>90019</c:v>
                </c:pt>
                <c:pt idx="8">
                  <c:v>88478</c:v>
                </c:pt>
                <c:pt idx="9">
                  <c:v>89193</c:v>
                </c:pt>
                <c:pt idx="10">
                  <c:v>92854</c:v>
                </c:pt>
                <c:pt idx="11">
                  <c:v>93532</c:v>
                </c:pt>
                <c:pt idx="12">
                  <c:v>73426.885137770762</c:v>
                </c:pt>
                <c:pt idx="13">
                  <c:v>54285.389796996686</c:v>
                </c:pt>
                <c:pt idx="14">
                  <c:v>53290.470121220169</c:v>
                </c:pt>
                <c:pt idx="15">
                  <c:v>84565.906109163188</c:v>
                </c:pt>
                <c:pt idx="16">
                  <c:v>85708.137354245948</c:v>
                </c:pt>
                <c:pt idx="17">
                  <c:v>94428.098387763661</c:v>
                </c:pt>
                <c:pt idx="18">
                  <c:v>99621.397788769813</c:v>
                </c:pt>
                <c:pt idx="19">
                  <c:v>99929.618918395368</c:v>
                </c:pt>
                <c:pt idx="20">
                  <c:v>88111.582265774268</c:v>
                </c:pt>
                <c:pt idx="21">
                  <c:v>88823.21046211553</c:v>
                </c:pt>
                <c:pt idx="22">
                  <c:v>102753.46838540552</c:v>
                </c:pt>
                <c:pt idx="23">
                  <c:v>103428.83527237823</c:v>
                </c:pt>
              </c:numCache>
            </c:numRef>
          </c:val>
          <c:smooth val="0"/>
          <c:extLst>
            <c:ext xmlns:c16="http://schemas.microsoft.com/office/drawing/2014/chart" uri="{C3380CC4-5D6E-409C-BE32-E72D297353CC}">
              <c16:uniqueId val="{00000002-8285-4FDA-8BB4-8869AB3204D8}"/>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'(R)-Leisure'!$AC$9</c:f>
              <c:strCache>
                <c:ptCount val="1"/>
                <c:pt idx="0">
                  <c:v>Memberships</c:v>
                </c:pt>
              </c:strCache>
            </c:strRef>
          </c:tx>
          <c:spPr>
            <a:ln w="28575" cap="rnd">
              <a:solidFill>
                <a:schemeClr val="tx1"/>
              </a:solidFill>
              <a:prstDash val="sysDot"/>
              <a:round/>
            </a:ln>
            <a:effectLst/>
          </c:spPr>
          <c:marker>
            <c:symbol val="none"/>
          </c:marker>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'(R)-Leisure'!$AD$9:$BA$9</c:f>
              <c:numCache>
                <c:formatCode>#,##0_ ;\-#,##0\ </c:formatCode>
                <c:ptCount val="24"/>
                <c:pt idx="0">
                  <c:v>2849</c:v>
                </c:pt>
                <c:pt idx="1">
                  <c:v>2926</c:v>
                </c:pt>
                <c:pt idx="2">
                  <c:v>2937</c:v>
                </c:pt>
                <c:pt idx="3">
                  <c:v>2996</c:v>
                </c:pt>
                <c:pt idx="4">
                  <c:v>2891</c:v>
                </c:pt>
                <c:pt idx="5">
                  <c:v>2914</c:v>
                </c:pt>
                <c:pt idx="6">
                  <c:v>2946</c:v>
                </c:pt>
                <c:pt idx="7">
                  <c:v>2987</c:v>
                </c:pt>
                <c:pt idx="8">
                  <c:v>2947</c:v>
                </c:pt>
                <c:pt idx="9">
                  <c:v>2837</c:v>
                </c:pt>
                <c:pt idx="10">
                  <c:v>2806</c:v>
                </c:pt>
                <c:pt idx="11">
                  <c:v>3007</c:v>
                </c:pt>
                <c:pt idx="12">
                  <c:v>3013</c:v>
                </c:pt>
                <c:pt idx="13">
                  <c:v>1904</c:v>
                </c:pt>
                <c:pt idx="14">
                  <c:v>1827</c:v>
                </c:pt>
              </c:numCache>
            </c:numRef>
          </c:val>
          <c:smooth val="0"/>
          <c:extLst>
            <c:ext xmlns:c16="http://schemas.microsoft.com/office/drawing/2014/chart" uri="{C3380CC4-5D6E-409C-BE32-E72D297353CC}">
              <c16:uniqueId val="{00000008-8285-4FDA-8BB4-8869AB3204D8}"/>
            </c:ext>
          </c:extLst>
        </c:ser>
        <c:dLbls>
          <c:showLegendKey val="0"/>
          <c:showVal val="0"/>
          <c:showCatName val="0"/>
          <c:showSerName val="0"/>
          <c:showPercent val="0"/>
          <c:showBubbleSize val="0"/>
        </c:dLbls>
        <c:marker val="1"/>
        <c:smooth val="0"/>
        <c:axId val="1498930496"/>
        <c:axId val="1498927256"/>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valAx>
        <c:axId val="1498927256"/>
        <c:scaling>
          <c:orientation val="minMax"/>
        </c:scaling>
        <c:delete val="0"/>
        <c:axPos val="r"/>
        <c:numFmt formatCode="#,##0_ ;\-#,##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30496"/>
        <c:crosses val="max"/>
        <c:crossBetween val="between"/>
      </c:valAx>
      <c:dateAx>
        <c:axId val="1498930496"/>
        <c:scaling>
          <c:orientation val="minMax"/>
        </c:scaling>
        <c:delete val="1"/>
        <c:axPos val="b"/>
        <c:numFmt formatCode="mmm\-yy" sourceLinked="1"/>
        <c:majorTickMark val="out"/>
        <c:minorTickMark val="none"/>
        <c:tickLblPos val="nextTo"/>
        <c:crossAx val="1498927256"/>
        <c:crosses val="autoZero"/>
        <c:auto val="1"/>
        <c:lblOffset val="100"/>
        <c:baseTimeUnit val="months"/>
      </c:date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r>
              <a:rPr lang="en-GB" sz="1200" b="0"/>
              <a:t>Fitness </a:t>
            </a:r>
            <a:r>
              <a:rPr lang="en-GB" sz="1200" b="0" i="0" u="none" strike="noStrike" kern="1200" spc="0" baseline="0">
                <a:solidFill>
                  <a:srgbClr val="0E2BBE"/>
                </a:solidFill>
                <a:latin typeface="+mn-lt"/>
                <a:ea typeface="+mn-ea"/>
                <a:cs typeface="+mn-cs"/>
              </a:rPr>
              <a:t>Income - Cumulative total (2024/2025)</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3"/>
          <c:order val="0"/>
          <c:tx>
            <c:strRef>
              <c:f>'(R)-Leisure'!$A$11</c:f>
              <c:strCache>
                <c:ptCount val="1"/>
                <c:pt idx="0">
                  <c:v>Actual (Accum)</c:v>
                </c:pt>
              </c:strCache>
            </c:strRef>
          </c:tx>
          <c:spPr>
            <a:ln w="28575" cap="rnd">
              <a:solidFill>
                <a:schemeClr val="accent6">
                  <a:lumMod val="75000"/>
                </a:schemeClr>
              </a:solidFill>
              <a:round/>
            </a:ln>
            <a:effectLst/>
          </c:spPr>
          <c:marker>
            <c:symbol val="none"/>
          </c:marker>
          <c:dLbls>
            <c:dLbl>
              <c:idx val="11"/>
              <c:layout>
                <c:manualLayout>
                  <c:x val="-6.2989834720575982E-2"/>
                  <c:y val="-3.8128850914912256E-2"/>
                </c:manualLayout>
              </c:layout>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D-40B9-A9F6-01EA621ADB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'(R)-Leisure'!$B$7:$M$7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'(R)-Leisure'!$B$11:$M$11</c:f>
              <c:numCache>
                <c:formatCode>"£"#,##0_);\("£"#,##0\)</c:formatCode>
                <c:ptCount val="12"/>
                <c:pt idx="0">
                  <c:v>182073</c:v>
                </c:pt>
                <c:pt idx="1">
                  <c:v>361178</c:v>
                </c:pt>
                <c:pt idx="2">
                  <c:v>537871</c:v>
                </c:pt>
                <c:pt idx="3">
                  <c:v>720964</c:v>
                </c:pt>
                <c:pt idx="4">
                  <c:v>903464</c:v>
                </c:pt>
                <c:pt idx="5">
                  <c:v>1089846</c:v>
                </c:pt>
                <c:pt idx="6">
                  <c:v>1286901</c:v>
                </c:pt>
                <c:pt idx="7">
                  <c:v>1486240</c:v>
                </c:pt>
                <c:pt idx="8">
                  <c:v>1667788</c:v>
                </c:pt>
                <c:pt idx="9">
                  <c:v>1864863</c:v>
                </c:pt>
                <c:pt idx="10">
                  <c:v>2054166</c:v>
                </c:pt>
                <c:pt idx="11">
                  <c:v>2275734</c:v>
                </c:pt>
              </c:numCache>
            </c:numRef>
          </c:val>
          <c:smooth val="0"/>
          <c:extLst>
            <c:ext xmlns:c16="http://schemas.microsoft.com/office/drawing/2014/chart" uri="{C3380CC4-5D6E-409C-BE32-E72D297353CC}">
              <c16:uniqueId val="{00000004-19DD-40B9-A9F6-01EA621ADBEF}"/>
            </c:ext>
          </c:extLst>
        </c:ser>
        <c:ser>
          <c:idx val="4"/>
          <c:order val="1"/>
          <c:tx>
            <c:strRef>
              <c:f>'(R)-Leisure'!$A$12</c:f>
              <c:strCache>
                <c:ptCount val="1"/>
                <c:pt idx="0">
                  <c:v>Target (Accum)</c:v>
                </c:pt>
              </c:strCache>
            </c:strRef>
          </c:tx>
          <c:spPr>
            <a:ln w="28575" cap="rnd">
              <a:solidFill>
                <a:srgbClr val="FF0000"/>
              </a:solidFill>
              <a:prstDash val="sysDash"/>
              <a:round/>
            </a:ln>
            <a:effectLst/>
          </c:spPr>
          <c:marker>
            <c:symbol val="none"/>
          </c:marker>
          <c:dLbls>
            <c:dLbl>
              <c:idx val="11"/>
              <c:layout>
                <c:manualLayout>
                  <c:x val="-1.5746092734491009E-2"/>
                  <c:y val="8.5748217643007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DD-40B9-A9F6-01EA621ADBEF}"/>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'(R)-Leisure'!$B$7:$M$7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'(R)-Leisure'!$B$12:$M$12</c:f>
              <c:numCache>
                <c:formatCode>"£"#,##0_);\("£"#,##0\)</c:formatCode>
                <c:ptCount val="12"/>
                <c:pt idx="0">
                  <c:v>163347</c:v>
                </c:pt>
                <c:pt idx="1">
                  <c:v>334934</c:v>
                </c:pt>
                <c:pt idx="2">
                  <c:v>511044</c:v>
                </c:pt>
                <c:pt idx="3">
                  <c:v>682542</c:v>
                </c:pt>
                <c:pt idx="4">
                  <c:v>862204</c:v>
                </c:pt>
                <c:pt idx="5">
                  <c:v>1040225</c:v>
                </c:pt>
                <c:pt idx="6">
                  <c:v>1225271</c:v>
                </c:pt>
                <c:pt idx="7">
                  <c:v>1409394</c:v>
                </c:pt>
                <c:pt idx="8">
                  <c:v>1581632</c:v>
                </c:pt>
                <c:pt idx="9">
                  <c:v>1775547</c:v>
                </c:pt>
                <c:pt idx="10">
                  <c:v>1974320</c:v>
                </c:pt>
                <c:pt idx="11">
                  <c:v>2179223</c:v>
                </c:pt>
              </c:numCache>
            </c:numRef>
          </c:val>
          <c:smooth val="0"/>
          <c:extLst>
            <c:ext xmlns:c16="http://schemas.microsoft.com/office/drawing/2014/chart" uri="{C3380CC4-5D6E-409C-BE32-E72D297353CC}">
              <c16:uniqueId val="{00000006-19DD-40B9-A9F6-01EA621ADBEF}"/>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Cumulative total (2024/2025)</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3"/>
          <c:order val="0"/>
          <c:tx>
            <c:strRef>
              <c:f>'(R)-Leisure'!$AC$11</c:f>
              <c:strCache>
                <c:ptCount val="1"/>
                <c:pt idx="0">
                  <c:v>Actual (Accum)</c:v>
                </c:pt>
              </c:strCache>
            </c:strRef>
          </c:tx>
          <c:spPr>
            <a:ln w="28575" cap="rnd">
              <a:solidFill>
                <a:schemeClr val="accent6">
                  <a:lumMod val="75000"/>
                </a:schemeClr>
              </a:solidFill>
              <a:prstDash val="solid"/>
              <a:round/>
            </a:ln>
            <a:effectLst/>
          </c:spPr>
          <c:marker>
            <c:symbol val="none"/>
          </c:marker>
          <c:dLbls>
            <c:dLbl>
              <c:idx val="11"/>
              <c:layout>
                <c:manualLayout>
                  <c:x val="-5.5947185856551417E-2"/>
                  <c:y val="0.1190476190476191"/>
                </c:manualLayout>
              </c:layout>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9F-4C34-BB92-4890F063E970}"/>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'(R)-Leisure'!$AD$7:$AO$7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'(R)-Leisure'!$AD$11:$AO$11</c:f>
              <c:numCache>
                <c:formatCode>"£"#,##0_);\("£"#,##0\)</c:formatCode>
                <c:ptCount val="12"/>
                <c:pt idx="0">
                  <c:v>83644</c:v>
                </c:pt>
                <c:pt idx="1">
                  <c:v>167542</c:v>
                </c:pt>
                <c:pt idx="2">
                  <c:v>251087</c:v>
                </c:pt>
                <c:pt idx="3">
                  <c:v>337660</c:v>
                </c:pt>
                <c:pt idx="4">
                  <c:v>423796</c:v>
                </c:pt>
                <c:pt idx="5">
                  <c:v>508349</c:v>
                </c:pt>
                <c:pt idx="6">
                  <c:v>595167</c:v>
                </c:pt>
                <c:pt idx="7">
                  <c:v>678606</c:v>
                </c:pt>
                <c:pt idx="8">
                  <c:v>760453</c:v>
                </c:pt>
                <c:pt idx="9">
                  <c:v>844058</c:v>
                </c:pt>
                <c:pt idx="10">
                  <c:v>927687</c:v>
                </c:pt>
                <c:pt idx="11">
                  <c:v>1010920</c:v>
                </c:pt>
              </c:numCache>
            </c:numRef>
          </c:val>
          <c:smooth val="0"/>
          <c:extLst>
            <c:ext xmlns:c16="http://schemas.microsoft.com/office/drawing/2014/chart" uri="{C3380CC4-5D6E-409C-BE32-E72D297353CC}">
              <c16:uniqueId val="{00000004-F49F-4C34-BB92-4890F063E970}"/>
            </c:ext>
          </c:extLst>
        </c:ser>
        <c:ser>
          <c:idx val="4"/>
          <c:order val="1"/>
          <c:tx>
            <c:strRef>
              <c:f>'(R)-Leisure'!$AC$12</c:f>
              <c:strCache>
                <c:ptCount val="1"/>
                <c:pt idx="0">
                  <c:v>Target (Accum)</c:v>
                </c:pt>
              </c:strCache>
            </c:strRef>
          </c:tx>
          <c:spPr>
            <a:ln w="28575" cap="rnd">
              <a:solidFill>
                <a:srgbClr val="FF0000"/>
              </a:solidFill>
              <a:prstDash val="sysDash"/>
              <a:round/>
            </a:ln>
            <a:effectLst/>
          </c:spPr>
          <c:marker>
            <c:symbol val="none"/>
          </c:marker>
          <c:dLbls>
            <c:dLbl>
              <c:idx val="11"/>
              <c:layout>
                <c:manualLayout>
                  <c:x val="-8.9515497370482269E-2"/>
                  <c:y val="-3.8095238095238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9F-4C34-BB92-4890F063E970}"/>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'(R)-Leisure'!$AD$7:$AO$7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'(R)-Leisure'!$AD$12:$AO$12</c:f>
              <c:numCache>
                <c:formatCode>"£"#,##0_);\("£"#,##0\)</c:formatCode>
                <c:ptCount val="12"/>
                <c:pt idx="0">
                  <c:v>73732</c:v>
                </c:pt>
                <c:pt idx="1">
                  <c:v>154059</c:v>
                </c:pt>
                <c:pt idx="2">
                  <c:v>233387</c:v>
                </c:pt>
                <c:pt idx="3">
                  <c:v>318305</c:v>
                </c:pt>
                <c:pt idx="4">
                  <c:v>404370</c:v>
                </c:pt>
                <c:pt idx="5">
                  <c:v>488864</c:v>
                </c:pt>
                <c:pt idx="6">
                  <c:v>578573</c:v>
                </c:pt>
                <c:pt idx="7">
                  <c:v>668592</c:v>
                </c:pt>
                <c:pt idx="8">
                  <c:v>757070</c:v>
                </c:pt>
                <c:pt idx="9">
                  <c:v>846263</c:v>
                </c:pt>
                <c:pt idx="10">
                  <c:v>939117</c:v>
                </c:pt>
                <c:pt idx="11">
                  <c:v>1032649</c:v>
                </c:pt>
              </c:numCache>
            </c:numRef>
          </c:val>
          <c:smooth val="0"/>
          <c:extLst>
            <c:ext xmlns:c16="http://schemas.microsoft.com/office/drawing/2014/chart" uri="{C3380CC4-5D6E-409C-BE32-E72D297353CC}">
              <c16:uniqueId val="{00000006-F49F-4C34-BB92-4890F063E970}"/>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r>
              <a:rPr lang="en-GB" sz="1200" b="0"/>
              <a:t>Fitness </a:t>
            </a:r>
            <a:r>
              <a:rPr lang="en-GB" sz="1200" b="0" i="0" u="none" strike="noStrike" kern="1200" spc="0" baseline="0">
                <a:solidFill>
                  <a:srgbClr val="0E2BBE"/>
                </a:solidFill>
                <a:latin typeface="+mn-lt"/>
                <a:ea typeface="+mn-ea"/>
                <a:cs typeface="+mn-cs"/>
              </a:rPr>
              <a:t>Income - Cumulative total (2025/2026)</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clustered"/>
        <c:varyColors val="0"/>
        <c:ser>
          <c:idx val="3"/>
          <c:order val="0"/>
          <c:tx>
            <c:strRef>
              <c:f>'(R)-Leisure'!$A$11</c:f>
              <c:strCache>
                <c:ptCount val="1"/>
                <c:pt idx="0">
                  <c:v>Actual (Accum)</c:v>
                </c:pt>
              </c:strCache>
            </c:strRef>
          </c:tx>
          <c:spPr>
            <a:solidFill>
              <a:schemeClr val="accent6"/>
            </a:solidFill>
            <a:ln>
              <a:solidFill>
                <a:srgbClr val="00B05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F5-4619-860C-B188A63AD21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5A-4A37-A635-3BF914235405}"/>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'(R)-Leisure'!$N$7:$Y$7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'(R)-Leisure'!$N$11:$Y$11</c:f>
              <c:numCache>
                <c:formatCode>"£"#,##0_);\("£"#,##0\)</c:formatCode>
                <c:ptCount val="12"/>
                <c:pt idx="0">
                  <c:v>185184</c:v>
                </c:pt>
              </c:numCache>
            </c:numRef>
          </c:val>
          <c:extLst>
            <c:ext xmlns:c16="http://schemas.microsoft.com/office/drawing/2014/chart" uri="{C3380CC4-5D6E-409C-BE32-E72D297353CC}">
              <c16:uniqueId val="{00000001-135A-4A37-A635-3BF914235405}"/>
            </c:ext>
          </c:extLst>
        </c:ser>
        <c:dLbls>
          <c:showLegendKey val="0"/>
          <c:showVal val="0"/>
          <c:showCatName val="0"/>
          <c:showSerName val="0"/>
          <c:showPercent val="0"/>
          <c:showBubbleSize val="0"/>
        </c:dLbls>
        <c:gapWidth val="150"/>
        <c:axId val="789741888"/>
        <c:axId val="789742248"/>
      </c:barChart>
      <c:lineChart>
        <c:grouping val="standard"/>
        <c:varyColors val="0"/>
        <c:ser>
          <c:idx val="4"/>
          <c:order val="1"/>
          <c:tx>
            <c:strRef>
              <c:f>'(R)-Leisure'!$A$12</c:f>
              <c:strCache>
                <c:ptCount val="1"/>
                <c:pt idx="0">
                  <c:v>Target (Accum)</c:v>
                </c:pt>
              </c:strCache>
            </c:strRef>
          </c:tx>
          <c:spPr>
            <a:ln w="28575" cap="rnd">
              <a:solidFill>
                <a:srgbClr val="FF0000"/>
              </a:solidFill>
              <a:prstDash val="sysDash"/>
              <a:round/>
            </a:ln>
            <a:effectLst/>
          </c:spPr>
          <c:marker>
            <c:symbol val="none"/>
          </c:marker>
          <c:dLbls>
            <c:dLbl>
              <c:idx val="0"/>
              <c:layout>
                <c:manualLayout>
                  <c:x val="6.5010424337445763E-2"/>
                  <c:y val="-4.488949055730126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F5-4619-860C-B188A63AD211}"/>
                </c:ext>
              </c:extLst>
            </c:dLbl>
            <c:dLbl>
              <c:idx val="11"/>
              <c:layout>
                <c:manualLayout>
                  <c:x val="-4.9531751876149284E-2"/>
                  <c:y val="-2.6933694334380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5A-4A37-A635-3BF914235405}"/>
                </c:ext>
              </c:extLst>
            </c:dLbl>
            <c:numFmt formatCode="#,##0.00,,&quot;M&quot;" sourceLinked="0"/>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rgbClr val="FF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'(R)-Leisure'!$N$7:$Y$7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'(R)-Leisure'!$N$12:$Y$12</c:f>
              <c:numCache>
                <c:formatCode>"£"#,##0_);\("£"#,##0\)</c:formatCode>
                <c:ptCount val="12"/>
                <c:pt idx="0">
                  <c:v>181820</c:v>
                </c:pt>
                <c:pt idx="1">
                  <c:v>348555</c:v>
                </c:pt>
                <c:pt idx="2">
                  <c:v>520325</c:v>
                </c:pt>
                <c:pt idx="3">
                  <c:v>711217</c:v>
                </c:pt>
                <c:pt idx="4">
                  <c:v>911197</c:v>
                </c:pt>
                <c:pt idx="5">
                  <c:v>1133606</c:v>
                </c:pt>
                <c:pt idx="6">
                  <c:v>1363835</c:v>
                </c:pt>
                <c:pt idx="7">
                  <c:v>1568780</c:v>
                </c:pt>
                <c:pt idx="8">
                  <c:v>1760496</c:v>
                </c:pt>
                <c:pt idx="9">
                  <c:v>1976341</c:v>
                </c:pt>
                <c:pt idx="10">
                  <c:v>2197593</c:v>
                </c:pt>
                <c:pt idx="11">
                  <c:v>2425668</c:v>
                </c:pt>
              </c:numCache>
            </c:numRef>
          </c:val>
          <c:smooth val="0"/>
          <c:extLst>
            <c:ext xmlns:c16="http://schemas.microsoft.com/office/drawing/2014/chart" uri="{C3380CC4-5D6E-409C-BE32-E72D297353CC}">
              <c16:uniqueId val="{00000003-135A-4A37-A635-3BF914235405}"/>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Cumulative total (2025/2026)</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0.12475103199035117"/>
          <c:y val="0.1617053699501087"/>
          <c:w val="0.89596882356918495"/>
          <c:h val="0.64215816687764171"/>
        </c:manualLayout>
      </c:layout>
      <c:barChart>
        <c:barDir val="col"/>
        <c:grouping val="clustered"/>
        <c:varyColors val="0"/>
        <c:ser>
          <c:idx val="3"/>
          <c:order val="0"/>
          <c:tx>
            <c:strRef>
              <c:f>'(R)-Leisure'!$AC$11</c:f>
              <c:strCache>
                <c:ptCount val="1"/>
                <c:pt idx="0">
                  <c:v>Actual (Accum)</c:v>
                </c:pt>
              </c:strCache>
            </c:strRef>
          </c:tx>
          <c:spPr>
            <a:solidFill>
              <a:schemeClr val="accent6"/>
            </a:solidFill>
            <a:ln>
              <a:solidFill>
                <a:srgbClr val="00B05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FE-4B64-9DE8-24EDF69EBD2F}"/>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0C-40FA-A5B1-9B71679A9371}"/>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'(R)-Leisure'!$AP$7:$BA$7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'(R)-Leisure'!$AP$11:$BA$11</c:f>
              <c:numCache>
                <c:formatCode>"£"#,##0_);\("£"#,##0\)</c:formatCode>
                <c:ptCount val="12"/>
                <c:pt idx="0">
                  <c:v>87480</c:v>
                </c:pt>
                <c:pt idx="1">
                  <c:v>136929</c:v>
                </c:pt>
                <c:pt idx="2">
                  <c:v>187583</c:v>
                </c:pt>
              </c:numCache>
            </c:numRef>
          </c:val>
          <c:extLst>
            <c:ext xmlns:c16="http://schemas.microsoft.com/office/drawing/2014/chart" uri="{C3380CC4-5D6E-409C-BE32-E72D297353CC}">
              <c16:uniqueId val="{00000001-A60C-40FA-A5B1-9B71679A9371}"/>
            </c:ext>
          </c:extLst>
        </c:ser>
        <c:dLbls>
          <c:showLegendKey val="0"/>
          <c:showVal val="0"/>
          <c:showCatName val="0"/>
          <c:showSerName val="0"/>
          <c:showPercent val="0"/>
          <c:showBubbleSize val="0"/>
        </c:dLbls>
        <c:gapWidth val="150"/>
        <c:axId val="789741888"/>
        <c:axId val="789742248"/>
      </c:barChart>
      <c:lineChart>
        <c:grouping val="standard"/>
        <c:varyColors val="0"/>
        <c:ser>
          <c:idx val="4"/>
          <c:order val="1"/>
          <c:tx>
            <c:strRef>
              <c:f>'(R)-Leisure'!$AC$12</c:f>
              <c:strCache>
                <c:ptCount val="1"/>
                <c:pt idx="0">
                  <c:v>Target (Accum)</c:v>
                </c:pt>
              </c:strCache>
            </c:strRef>
          </c:tx>
          <c:spPr>
            <a:ln w="28575" cap="rnd">
              <a:solidFill>
                <a:srgbClr val="FF0000"/>
              </a:solidFill>
              <a:prstDash val="sysDash"/>
              <a:round/>
            </a:ln>
            <a:effectLst/>
          </c:spPr>
          <c:marker>
            <c:symbol val="none"/>
          </c:marker>
          <c:dLbls>
            <c:dLbl>
              <c:idx val="0"/>
              <c:layout>
                <c:manualLayout>
                  <c:x val="0.10464441548260868"/>
                  <c:y val="-2.331665319730771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FE-4B64-9DE8-24EDF69EBD2F}"/>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0C-40FA-A5B1-9B71679A9371}"/>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'(R)-Leisure'!$AP$7:$BA$7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'(R)-Leisure'!$AP$12:$BA$12</c:f>
              <c:numCache>
                <c:formatCode>"£"#,##0_);\("£"#,##0\)</c:formatCode>
                <c:ptCount val="12"/>
                <c:pt idx="0">
                  <c:v>73426.885137770762</c:v>
                </c:pt>
                <c:pt idx="1">
                  <c:v>127712.27493476745</c:v>
                </c:pt>
                <c:pt idx="2">
                  <c:v>181002.74505598762</c:v>
                </c:pt>
                <c:pt idx="3">
                  <c:v>265568.6511651508</c:v>
                </c:pt>
                <c:pt idx="4">
                  <c:v>351276.78851939674</c:v>
                </c:pt>
                <c:pt idx="5">
                  <c:v>445704.8869071604</c:v>
                </c:pt>
                <c:pt idx="6">
                  <c:v>545326.2846959302</c:v>
                </c:pt>
                <c:pt idx="7">
                  <c:v>645255.90361432557</c:v>
                </c:pt>
                <c:pt idx="8">
                  <c:v>733367.48588009982</c:v>
                </c:pt>
                <c:pt idx="9">
                  <c:v>822190.69634221541</c:v>
                </c:pt>
                <c:pt idx="10">
                  <c:v>924944.1647276209</c:v>
                </c:pt>
                <c:pt idx="11">
                  <c:v>1028372.9999999991</c:v>
                </c:pt>
              </c:numCache>
            </c:numRef>
          </c:val>
          <c:smooth val="0"/>
          <c:extLst>
            <c:ext xmlns:c16="http://schemas.microsoft.com/office/drawing/2014/chart" uri="{C3380CC4-5D6E-409C-BE32-E72D297353CC}">
              <c16:uniqueId val="{00000003-A60C-40FA-A5B1-9B71679A9371}"/>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rgbClr val="0E2BBE"/>
                </a:solidFill>
                <a:latin typeface="+mn-lt"/>
                <a:ea typeface="+mn-ea"/>
                <a:cs typeface="+mn-cs"/>
              </a:defRPr>
            </a:pPr>
            <a:r>
              <a:rPr lang="en-GB" sz="2000" b="0"/>
              <a:t>Number of voids at month end</a:t>
            </a:r>
          </a:p>
        </c:rich>
      </c:tx>
      <c:overlay val="0"/>
      <c:spPr>
        <a:noFill/>
        <a:ln>
          <a:noFill/>
        </a:ln>
        <a:effectLst/>
      </c:spPr>
      <c:txPr>
        <a:bodyPr rot="0" spcFirstLastPara="1" vertOverflow="ellipsis" vert="horz" wrap="square" anchor="ctr" anchorCtr="1"/>
        <a:lstStyle/>
        <a:p>
          <a:pPr>
            <a:defRPr sz="20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4011524719331114"/>
          <c:w val="0.89596882356918495"/>
          <c:h val="0.58292823219407541"/>
        </c:manualLayout>
      </c:layout>
      <c:lineChart>
        <c:grouping val="standard"/>
        <c:varyColors val="0"/>
        <c:ser>
          <c:idx val="0"/>
          <c:order val="0"/>
          <c:tx>
            <c:strRef>
              <c:f>'(R)-Voids'!$C$8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'(R)-Voids'!$D$8:$AA$8</c15:sqref>
                  </c15:fullRef>
                </c:ext>
              </c:extLst>
              <c:f>'(R)-Voids'!$D$8:$P$8</c:f>
              <c:numCache>
                <c:formatCode>0</c:formatCode>
                <c:ptCount val="13"/>
                <c:pt idx="0">
                  <c:v>203</c:v>
                </c:pt>
                <c:pt idx="1">
                  <c:v>205</c:v>
                </c:pt>
                <c:pt idx="2">
                  <c:v>213</c:v>
                </c:pt>
                <c:pt idx="3">
                  <c:v>215</c:v>
                </c:pt>
                <c:pt idx="4">
                  <c:v>216</c:v>
                </c:pt>
                <c:pt idx="5">
                  <c:v>206</c:v>
                </c:pt>
                <c:pt idx="6">
                  <c:v>188</c:v>
                </c:pt>
                <c:pt idx="7">
                  <c:v>173</c:v>
                </c:pt>
                <c:pt idx="8">
                  <c:v>167</c:v>
                </c:pt>
                <c:pt idx="9">
                  <c:v>184</c:v>
                </c:pt>
                <c:pt idx="10">
                  <c:v>191</c:v>
                </c:pt>
                <c:pt idx="11">
                  <c:v>161</c:v>
                </c:pt>
                <c:pt idx="12">
                  <c:v>176</c:v>
                </c:pt>
              </c:numCache>
            </c:numRef>
          </c:val>
          <c:smooth val="0"/>
          <c:extLst>
            <c:ext xmlns:c16="http://schemas.microsoft.com/office/drawing/2014/chart" uri="{C3380CC4-5D6E-409C-BE32-E72D297353CC}">
              <c16:uniqueId val="{00000000-17B0-4828-A49D-C38A4CE26C37}"/>
            </c:ext>
          </c:extLst>
        </c:ser>
        <c:ser>
          <c:idx val="1"/>
          <c:order val="1"/>
          <c:tx>
            <c:strRef>
              <c:f>'(R)-Voids'!$C$9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'(R)-Voids'!$D$9:$AA$9</c15:sqref>
                  </c15:fullRef>
                </c:ext>
              </c:extLst>
              <c:f>'(R)-Voids'!$D$9:$P$9</c:f>
              <c:numCache>
                <c:formatCode>0</c:formatCode>
                <c:ptCount val="13"/>
                <c:pt idx="0">
                  <c:v>170</c:v>
                </c:pt>
                <c:pt idx="1">
                  <c:v>170</c:v>
                </c:pt>
                <c:pt idx="2">
                  <c:v>170</c:v>
                </c:pt>
                <c:pt idx="3">
                  <c:v>170</c:v>
                </c:pt>
                <c:pt idx="4">
                  <c:v>170</c:v>
                </c:pt>
                <c:pt idx="5">
                  <c:v>170</c:v>
                </c:pt>
                <c:pt idx="6">
                  <c:v>170</c:v>
                </c:pt>
                <c:pt idx="7">
                  <c:v>170</c:v>
                </c:pt>
                <c:pt idx="8">
                  <c:v>170</c:v>
                </c:pt>
                <c:pt idx="9">
                  <c:v>170</c:v>
                </c:pt>
                <c:pt idx="10">
                  <c:v>170</c:v>
                </c:pt>
                <c:pt idx="11">
                  <c:v>170</c:v>
                </c:pt>
              </c:numCache>
            </c:numRef>
          </c:val>
          <c:smooth val="0"/>
          <c:extLst>
            <c:ext xmlns:c16="http://schemas.microsoft.com/office/drawing/2014/chart" uri="{C3380CC4-5D6E-409C-BE32-E72D297353CC}">
              <c16:uniqueId val="{00000001-17B0-4828-A49D-C38A4CE26C37}"/>
            </c:ext>
          </c:extLst>
        </c:ser>
        <c:ser>
          <c:idx val="2"/>
          <c:order val="2"/>
          <c:tx>
            <c:strRef>
              <c:f>'(R)-Voids'!$C$10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'(R)-Voids'!$D$10:$AA$10</c15:sqref>
                  </c15:fullRef>
                </c:ext>
              </c:extLst>
              <c:f>'(R)-Voids'!$D$10:$P$10</c:f>
              <c:numCache>
                <c:formatCode>0</c:formatCode>
                <c:ptCount val="13"/>
              </c:numCache>
            </c:numRef>
          </c:val>
          <c:smooth val="0"/>
          <c:extLst>
            <c:ext xmlns:c16="http://schemas.microsoft.com/office/drawing/2014/chart" uri="{C3380CC4-5D6E-409C-BE32-E72D297353CC}">
              <c16:uniqueId val="{00000002-17B0-4828-A49D-C38A4CE26C37}"/>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GB" sz="2000" b="0" i="0" u="none" strike="noStrike" kern="1200" spc="0" baseline="0">
                <a:solidFill>
                  <a:srgbClr val="0E2BBE"/>
                </a:solidFill>
                <a:latin typeface="+mn-lt"/>
                <a:ea typeface="+mn-ea"/>
                <a:cs typeface="+mn-cs"/>
              </a:defRPr>
            </a:pPr>
            <a:r>
              <a:rPr lang="en-GB" sz="2000" b="0" i="0" u="none" strike="noStrike" kern="1200" spc="0" baseline="0">
                <a:solidFill>
                  <a:srgbClr val="0E2BBE"/>
                </a:solidFill>
                <a:latin typeface="+mn-lt"/>
                <a:ea typeface="+mn-ea"/>
                <a:cs typeface="+mn-cs"/>
              </a:rPr>
              <a:t>Void loss as a percentage of the debit</a:t>
            </a:r>
          </a:p>
        </c:rich>
      </c:tx>
      <c:overlay val="0"/>
      <c:spPr>
        <a:noFill/>
        <a:ln>
          <a:noFill/>
        </a:ln>
        <a:effectLst/>
      </c:spPr>
      <c:txPr>
        <a:bodyPr rot="0" spcFirstLastPara="1" vertOverflow="ellipsis" vert="horz" wrap="square" anchor="ctr" anchorCtr="1"/>
        <a:lstStyle/>
        <a:p>
          <a:pPr algn="ctr" rtl="0">
            <a:defRPr lang="en-GB" sz="20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'(R)-Voids'!$AD$8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'(R)-Voids'!$AE$8:$BB$8</c15:sqref>
                  </c15:fullRef>
                </c:ext>
              </c:extLst>
              <c:f>'(R)-Voids'!$AE$8:$AQ$8</c:f>
              <c:numCache>
                <c:formatCode>0.00%</c:formatCode>
                <c:ptCount val="13"/>
                <c:pt idx="0">
                  <c:v>0.02</c:v>
                </c:pt>
                <c:pt idx="1">
                  <c:v>2.0400000000000001E-2</c:v>
                </c:pt>
                <c:pt idx="2">
                  <c:v>2.0299999999999999E-2</c:v>
                </c:pt>
                <c:pt idx="3">
                  <c:v>2.0400000000000001E-2</c:v>
                </c:pt>
                <c:pt idx="4">
                  <c:v>2.0400000000000001E-2</c:v>
                </c:pt>
                <c:pt idx="5">
                  <c:v>2.0400000000000001E-2</c:v>
                </c:pt>
                <c:pt idx="6">
                  <c:v>2.0299999999999999E-2</c:v>
                </c:pt>
                <c:pt idx="7">
                  <c:v>0.02</c:v>
                </c:pt>
                <c:pt idx="8">
                  <c:v>1.9699999999999999E-2</c:v>
                </c:pt>
                <c:pt idx="9">
                  <c:v>1.9599999999999999E-2</c:v>
                </c:pt>
                <c:pt idx="10">
                  <c:v>1.9599999999999999E-2</c:v>
                </c:pt>
                <c:pt idx="11">
                  <c:v>1.95E-2</c:v>
                </c:pt>
                <c:pt idx="12">
                  <c:v>1.7899999999999999E-2</c:v>
                </c:pt>
              </c:numCache>
            </c:numRef>
          </c:val>
          <c:smooth val="0"/>
          <c:extLst>
            <c:ext xmlns:c16="http://schemas.microsoft.com/office/drawing/2014/chart" uri="{C3380CC4-5D6E-409C-BE32-E72D297353CC}">
              <c16:uniqueId val="{00000000-F79D-4794-8AA8-4A1CB7F6D976}"/>
            </c:ext>
          </c:extLst>
        </c:ser>
        <c:ser>
          <c:idx val="1"/>
          <c:order val="1"/>
          <c:tx>
            <c:strRef>
              <c:f>'(R)-Voids'!$AD$9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'(R)-Voids'!$AE$9:$BB$9</c15:sqref>
                  </c15:fullRef>
                </c:ext>
              </c:extLst>
              <c:f>'(R)-Voids'!$AE$9:$AQ$9</c:f>
              <c:numCache>
                <c:formatCode>0.00%</c:formatCode>
                <c:ptCount val="13"/>
              </c:numCache>
            </c:numRef>
          </c:val>
          <c:smooth val="0"/>
          <c:extLst>
            <c:ext xmlns:c16="http://schemas.microsoft.com/office/drawing/2014/chart" uri="{C3380CC4-5D6E-409C-BE32-E72D297353CC}">
              <c16:uniqueId val="{00000001-F79D-4794-8AA8-4A1CB7F6D976}"/>
            </c:ext>
          </c:extLst>
        </c:ser>
        <c:ser>
          <c:idx val="2"/>
          <c:order val="2"/>
          <c:tx>
            <c:strRef>
              <c:f>'(R)-Voids'!$AD$10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'(R)-Voids'!$AE$10:$BB$10</c15:sqref>
                  </c15:fullRef>
                </c:ext>
              </c:extLst>
              <c:f>'(R)-Voids'!$AE$10:$AQ$10</c:f>
              <c:numCache>
                <c:formatCode>0.00%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1.95E-2</c:v>
                </c:pt>
              </c:numCache>
            </c:numRef>
          </c:val>
          <c:smooth val="0"/>
          <c:extLst>
            <c:ext xmlns:c16="http://schemas.microsoft.com/office/drawing/2014/chart" uri="{C3380CC4-5D6E-409C-BE32-E72D297353CC}">
              <c16:uniqueId val="{00000002-F79D-4794-8AA8-4A1CB7F6D97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No of pending Disrepair cases over time</a:t>
            </a:r>
          </a:p>
        </c:rich>
      </c:tx>
      <c:layout>
        <c:manualLayout>
          <c:xMode val="edge"/>
          <c:yMode val="edge"/>
          <c:x val="0.16579065769204415"/>
          <c:y val="4.0590730892978925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'(R)-Disrepair claims '!$A$8</c:f>
              <c:strCache>
                <c:ptCount val="1"/>
                <c:pt idx="0">
                  <c:v>No of pending Disrepair cases over time</c:v>
                </c:pt>
              </c:strCache>
            </c:strRef>
          </c:tx>
          <c:spPr>
            <a:ln w="28575" cap="rnd">
              <a:solidFill>
                <a:srgbClr val="0B2399"/>
              </a:solidFill>
              <a:round/>
            </a:ln>
            <a:effectLst/>
          </c:spPr>
          <c:marker>
            <c:symbol val="none"/>
          </c:marker>
          <c:cat>
            <c:numRef>
              <c:f>'(R)-Disrepair claims '!$L$7:$Y$7</c:f>
              <c:numCache>
                <c:formatCode>mmm\-yy</c:formatCode>
                <c:ptCount val="14"/>
                <c:pt idx="0">
                  <c:v>45689</c:v>
                </c:pt>
                <c:pt idx="1">
                  <c:v>45717</c:v>
                </c:pt>
                <c:pt idx="2">
                  <c:v>45748</c:v>
                </c:pt>
                <c:pt idx="3">
                  <c:v>45778</c:v>
                </c:pt>
                <c:pt idx="4">
                  <c:v>45809</c:v>
                </c:pt>
                <c:pt idx="5">
                  <c:v>45839</c:v>
                </c:pt>
                <c:pt idx="6">
                  <c:v>45870</c:v>
                </c:pt>
                <c:pt idx="7">
                  <c:v>45901</c:v>
                </c:pt>
                <c:pt idx="8">
                  <c:v>45931</c:v>
                </c:pt>
                <c:pt idx="9">
                  <c:v>45962</c:v>
                </c:pt>
                <c:pt idx="10">
                  <c:v>45992</c:v>
                </c:pt>
                <c:pt idx="11">
                  <c:v>46023</c:v>
                </c:pt>
                <c:pt idx="12">
                  <c:v>46054</c:v>
                </c:pt>
                <c:pt idx="13">
                  <c:v>46082</c:v>
                </c:pt>
              </c:numCache>
            </c:numRef>
          </c:cat>
          <c:val>
            <c:numRef>
              <c:f>'(R)-Disrepair claims '!$L$8:$Y$8</c:f>
              <c:numCache>
                <c:formatCode>_-* #,##0_-;\-* #,##0_-;_-* "-"??_-;_-@_-</c:formatCode>
                <c:ptCount val="14"/>
                <c:pt idx="0">
                  <c:v>178</c:v>
                </c:pt>
                <c:pt idx="1">
                  <c:v>173</c:v>
                </c:pt>
                <c:pt idx="2">
                  <c:v>122</c:v>
                </c:pt>
                <c:pt idx="3">
                  <c:v>127</c:v>
                </c:pt>
              </c:numCache>
            </c:numRef>
          </c:val>
          <c:smooth val="0"/>
          <c:extLst>
            <c:ext xmlns:c16="http://schemas.microsoft.com/office/drawing/2014/chart" uri="{C3380CC4-5D6E-409C-BE32-E72D297353CC}">
              <c16:uniqueId val="{00000000-EA7E-45B7-98CB-E026C5D4AE20}"/>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risk assessments up to date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'(QS)-Fire Risk Assessments'!$B$10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'(QS)-Fire Risk Assessments'!$C$7:$Z$7</c15:sqref>
                  </c15:fullRef>
                </c:ext>
              </c:extLst>
              <c:f>'(QS)-Fire Risk Assessments'!$I$7:$Z$7</c:f>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xmlns:c15="http://schemas.microsoft.com/office/drawing/2012/chart" uri="{02D57815-91ED-43cb-92C2-25804820EDAC}">
                  <c15:fullRef>
                    <c15:sqref>'(QS)-Fire Risk Assessments'!$C$10:$Z$10</c15:sqref>
                  </c15:fullRef>
                </c:ext>
              </c:extLst>
              <c:f>'(QS)-Fire Risk Assessments'!$I$10:$Z$10</c:f>
              <c:numCache>
                <c:formatCode>0%</c:formatCode>
                <c:ptCount val="18"/>
                <c:pt idx="0">
                  <c:v>0.12</c:v>
                </c:pt>
                <c:pt idx="1">
                  <c:v>0.14000000000000001</c:v>
                </c:pt>
                <c:pt idx="2">
                  <c:v>0.24</c:v>
                </c:pt>
                <c:pt idx="3">
                  <c:v>0.27</c:v>
                </c:pt>
                <c:pt idx="4">
                  <c:v>0.28000000000000003</c:v>
                </c:pt>
                <c:pt idx="5">
                  <c:v>0.45</c:v>
                </c:pt>
                <c:pt idx="6">
                  <c:v>0.56000000000000005</c:v>
                </c:pt>
                <c:pt idx="7">
                  <c:v>0.64</c:v>
                </c:pt>
                <c:pt idx="8">
                  <c:v>0.81</c:v>
                </c:pt>
              </c:numCache>
            </c:numRef>
          </c:val>
          <c:smooth val="0"/>
          <c:extLst>
            <c:ext xmlns:c16="http://schemas.microsoft.com/office/drawing/2014/chart" uri="{C3380CC4-5D6E-409C-BE32-E72D297353CC}">
              <c16:uniqueId val="{00000002-1F20-4A9E-BC4C-08DCC8379B6D}"/>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'(QS)-Fire Risk Assessments'!$B$8</c15:sqref>
                        </c15:formulaRef>
                      </c:ext>
                    </c:extLst>
                    <c:strCache>
                      <c:ptCount val="1"/>
                      <c:pt idx="0">
                        <c:v>Total</c:v>
                      </c:pt>
                    </c:strCache>
                  </c:strRef>
                </c:tx>
                <c:spPr>
                  <a:ln w="28575" cap="rnd">
                    <a:solidFill>
                      <a:srgbClr val="0B2399"/>
                    </a:solidFill>
                    <a:round/>
                  </a:ln>
                  <a:effectLst/>
                </c:spPr>
                <c:marker>
                  <c:symbol val="none"/>
                </c:marker>
                <c:cat>
                  <c:numRef>
                    <c:extLst>
                      <c:ext uri="{02D57815-91ED-43cb-92C2-25804820EDAC}">
                        <c15:fullRef>
                          <c15:sqref>'(QS)-Fire Risk Assessments'!$C$7:$Z$7</c15:sqref>
                        </c15:fullRef>
                        <c15:formulaRef>
                          <c15:sqref>'(QS)-Fire Risk Assessments'!$I$7:$Z$7</c15:sqref>
                        </c15:formulaRef>
                      </c:ext>
                    </c:extLst>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uri="{02D57815-91ED-43cb-92C2-25804820EDAC}">
                        <c15:fullRef>
                          <c15:sqref>'(QS)-Fire Risk Assessments'!$C$8:$N$8</c15:sqref>
                        </c15:fullRef>
                        <c15:formulaRef>
                          <c15:sqref>'(QS)-Fire Risk Assessments'!$I$8:$N$8</c15:sqref>
                        </c15:formulaRef>
                      </c:ext>
                    </c:extLst>
                    <c:numCache>
                      <c:formatCode>_-* #,##0_-;\-* #,##0_-;_-* "-"??_-;_-@_-</c:formatCode>
                      <c:ptCount val="6"/>
                      <c:pt idx="0">
                        <c:v>405</c:v>
                      </c:pt>
                      <c:pt idx="1">
                        <c:v>405</c:v>
                      </c:pt>
                      <c:pt idx="2">
                        <c:v>405</c:v>
                      </c:pt>
                      <c:pt idx="3">
                        <c:v>405</c:v>
                      </c:pt>
                      <c:pt idx="4">
                        <c:v>405</c:v>
                      </c:pt>
                      <c:pt idx="5">
                        <c:v>405</c:v>
                      </c:pt>
                    </c:numCache>
                  </c:numRef>
                </c:val>
                <c:smooth val="0"/>
                <c:extLst>
                  <c:ext xmlns:c16="http://schemas.microsoft.com/office/drawing/2014/chart" uri="{C3380CC4-5D6E-409C-BE32-E72D297353CC}">
                    <c16:uniqueId val="{00000000-1F20-4A9E-BC4C-08DCC8379B6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'(QS)-Fire Risk Assessments'!$B$9</c15:sqref>
                        </c15:formulaRef>
                      </c:ext>
                    </c:extLst>
                    <c:strCache>
                      <c:ptCount val="1"/>
                      <c:pt idx="0">
                        <c:v>Total Valid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'(QS)-Fire Risk Assessments'!$C$7:$Z$7</c15:sqref>
                        </c15:fullRef>
                        <c15:formulaRef>
                          <c15:sqref>'(QS)-Fire Risk Assessments'!$I$7:$Z$7</c15:sqref>
                        </c15:formulaRef>
                      </c:ext>
                    </c:extLst>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xmlns:c15="http://schemas.microsoft.com/office/drawing/2012/chart" uri="{02D57815-91ED-43cb-92C2-25804820EDAC}">
                        <c15:fullRef>
                          <c15:sqref>'(QS)-Fire Risk Assessments'!$C$9:$N$9</c15:sqref>
                        </c15:fullRef>
                        <c15:formulaRef>
                          <c15:sqref>'(QS)-Fire Risk Assessments'!$I$9:$N$9</c15:sqref>
                        </c15:formulaRef>
                      </c:ext>
                    </c:extLst>
                    <c:numCache>
                      <c:formatCode>_-* #,##0_-;\-* #,##0_-;_-* "-"??_-;_-@_-</c:formatCode>
                      <c:ptCount val="6"/>
                      <c:pt idx="0">
                        <c:v>47</c:v>
                      </c:pt>
                      <c:pt idx="1">
                        <c:v>58</c:v>
                      </c:pt>
                      <c:pt idx="2">
                        <c:v>97</c:v>
                      </c:pt>
                      <c:pt idx="3">
                        <c:v>108</c:v>
                      </c:pt>
                      <c:pt idx="4">
                        <c:v>113</c:v>
                      </c:pt>
                      <c:pt idx="5">
                        <c:v>182</c:v>
                      </c:pt>
                    </c:numCache>
                  </c:numRef>
                </c:val>
                <c:smooth val="0"/>
                <c:extLst xmlns:c15="http://schemas.microsoft.com/office/drawing/2012/chart">
                  <c:ext xmlns:c16="http://schemas.microsoft.com/office/drawing/2014/chart" uri="{C3380CC4-5D6E-409C-BE32-E72D297353CC}">
                    <c16:uniqueId val="{00000001-1F20-4A9E-BC4C-08DCC8379B6D}"/>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Average Cost of Claim (Total cost per month / Total number of cases per month ) </a:t>
            </a:r>
          </a:p>
        </c:rich>
      </c:tx>
      <c:layout>
        <c:manualLayout>
          <c:xMode val="edge"/>
          <c:yMode val="edge"/>
          <c:x val="0.1325199535585953"/>
          <c:y val="1.9617265185174114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'(R)-Disrepair claims '!$A$10</c:f>
              <c:strCache>
                <c:ptCount val="1"/>
                <c:pt idx="0">
                  <c:v>Average Cost of Claim (Total cost per month / Total number of cases per month ) </c:v>
                </c:pt>
              </c:strCache>
            </c:strRef>
          </c:tx>
          <c:spPr>
            <a:ln w="28575" cap="rnd">
              <a:solidFill>
                <a:srgbClr val="0B2399"/>
              </a:solidFill>
              <a:prstDash val="solid"/>
              <a:round/>
            </a:ln>
            <a:effectLst/>
          </c:spPr>
          <c:marker>
            <c:symbol val="none"/>
          </c:marker>
          <c:cat>
            <c:numRef>
              <c:f>'(R)-Disrepair claims '!$L$7:$Y$7</c:f>
              <c:numCache>
                <c:formatCode>mmm\-yy</c:formatCode>
                <c:ptCount val="14"/>
                <c:pt idx="0">
                  <c:v>45689</c:v>
                </c:pt>
                <c:pt idx="1">
                  <c:v>45717</c:v>
                </c:pt>
                <c:pt idx="2">
                  <c:v>45748</c:v>
                </c:pt>
                <c:pt idx="3">
                  <c:v>45778</c:v>
                </c:pt>
                <c:pt idx="4">
                  <c:v>45809</c:v>
                </c:pt>
                <c:pt idx="5">
                  <c:v>45839</c:v>
                </c:pt>
                <c:pt idx="6">
                  <c:v>45870</c:v>
                </c:pt>
                <c:pt idx="7">
                  <c:v>45901</c:v>
                </c:pt>
                <c:pt idx="8">
                  <c:v>45931</c:v>
                </c:pt>
                <c:pt idx="9">
                  <c:v>45962</c:v>
                </c:pt>
                <c:pt idx="10">
                  <c:v>45992</c:v>
                </c:pt>
                <c:pt idx="11">
                  <c:v>46023</c:v>
                </c:pt>
                <c:pt idx="12">
                  <c:v>46054</c:v>
                </c:pt>
                <c:pt idx="13">
                  <c:v>46082</c:v>
                </c:pt>
              </c:numCache>
            </c:numRef>
          </c:cat>
          <c:val>
            <c:numRef>
              <c:f>'(R)-Disrepair claims '!$L$10:$Y$10</c:f>
              <c:numCache>
                <c:formatCode>_-* #,##0_-;\-* #,##0_-;_-* "-"??_-;_-@_-</c:formatCode>
                <c:ptCount val="14"/>
                <c:pt idx="0">
                  <c:v>584.52</c:v>
                </c:pt>
                <c:pt idx="1">
                  <c:v>383.78</c:v>
                </c:pt>
                <c:pt idx="2">
                  <c:v>470.32</c:v>
                </c:pt>
                <c:pt idx="3">
                  <c:v>696.17</c:v>
                </c:pt>
              </c:numCache>
            </c:numRef>
          </c:val>
          <c:smooth val="0"/>
          <c:extLst>
            <c:ext xmlns:c16="http://schemas.microsoft.com/office/drawing/2014/chart" uri="{C3380CC4-5D6E-409C-BE32-E72D297353CC}">
              <c16:uniqueId val="{00000000-79C9-433A-B1B1-647E9D57957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Cumulative costs of claims since start of financial year</a:t>
            </a:r>
          </a:p>
        </c:rich>
      </c:tx>
      <c:layout>
        <c:manualLayout>
          <c:xMode val="edge"/>
          <c:yMode val="edge"/>
          <c:x val="0.19978480834244855"/>
          <c:y val="1.667102841697774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'(R)-Disrepair claims '!$A$9</c:f>
              <c:strCache>
                <c:ptCount val="1"/>
                <c:pt idx="0">
                  <c:v>Cumulative costs of claims since start of financial year</c:v>
                </c:pt>
              </c:strCache>
            </c:strRef>
          </c:tx>
          <c:spPr>
            <a:ln w="28575" cap="rnd">
              <a:solidFill>
                <a:schemeClr val="accent1"/>
              </a:solidFill>
              <a:round/>
            </a:ln>
            <a:effectLst/>
          </c:spPr>
          <c:marker>
            <c:symbol val="none"/>
          </c:marker>
          <c:cat>
            <c:numRef>
              <c:f>'(R)-Disrepair claims '!$N$7:$Y$7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'(R)-Disrepair claims '!$N$9:$Y$9</c:f>
              <c:numCache>
                <c:formatCode>_-* #,##0_-;\-* #,##0_-;_-* "-"??_-;_-@_-</c:formatCode>
                <c:ptCount val="12"/>
                <c:pt idx="0">
                  <c:v>57378</c:v>
                </c:pt>
                <c:pt idx="1">
                  <c:v>145792</c:v>
                </c:pt>
              </c:numCache>
            </c:numRef>
          </c:val>
          <c:smooth val="0"/>
          <c:extLst>
            <c:ext xmlns:c16="http://schemas.microsoft.com/office/drawing/2014/chart" uri="{C3380CC4-5D6E-409C-BE32-E72D297353CC}">
              <c16:uniqueId val="{00000000-683C-4198-B04C-5A721BF8D1DD}"/>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83357998767E-2"/>
          <c:y val="0.13538367486672861"/>
          <c:w val="0.89596882356918495"/>
          <c:h val="0.64215816687764171"/>
        </c:manualLayout>
      </c:layout>
      <c:lineChart>
        <c:grouping val="standard"/>
        <c:varyColors val="0"/>
        <c:ser>
          <c:idx val="0"/>
          <c:order val="0"/>
          <c:tx>
            <c:strRef>
              <c:f>'(QS)-Food'!$C$10</c:f>
              <c:strCache>
                <c:ptCount val="1"/>
                <c:pt idx="0">
                  <c:v>Percentage</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'(QS)-Food'!$D$7:$AA$7</c15:sqref>
                  </c15:fullRef>
                </c:ext>
              </c:extLst>
              <c:f>'(QS)-Food'!$D$7:$Q$7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'(QS)-Food'!$D$10:$AA$10</c15:sqref>
                  </c15:fullRef>
                </c:ext>
              </c:extLst>
              <c:f>'(QS)-Food'!$D$10:$Q$10</c:f>
              <c:numCache>
                <c:formatCode>0%</c:formatCode>
                <c:ptCount val="14"/>
                <c:pt idx="0">
                  <c:v>3.8860103626943004E-2</c:v>
                </c:pt>
                <c:pt idx="1">
                  <c:v>6.2176165803108807E-2</c:v>
                </c:pt>
                <c:pt idx="2">
                  <c:v>7.512953367875648E-2</c:v>
                </c:pt>
                <c:pt idx="3">
                  <c:v>0.11398963730569948</c:v>
                </c:pt>
                <c:pt idx="4">
                  <c:v>0.14507772020725387</c:v>
                </c:pt>
                <c:pt idx="5">
                  <c:v>0.22020725388601037</c:v>
                </c:pt>
                <c:pt idx="6">
                  <c:v>0.31865284974093266</c:v>
                </c:pt>
                <c:pt idx="7">
                  <c:v>0.3704663212435233</c:v>
                </c:pt>
                <c:pt idx="8">
                  <c:v>0.40673575129533679</c:v>
                </c:pt>
                <c:pt idx="9">
                  <c:v>0.58808290155440412</c:v>
                </c:pt>
                <c:pt idx="10">
                  <c:v>0.69948186528497414</c:v>
                </c:pt>
                <c:pt idx="11">
                  <c:v>0.79</c:v>
                </c:pt>
                <c:pt idx="12">
                  <c:v>0.03</c:v>
                </c:pt>
                <c:pt idx="13">
                  <c:v>7.7885952712100137E-2</c:v>
                </c:pt>
              </c:numCache>
            </c:numRef>
          </c:val>
          <c:smooth val="0"/>
          <c:extLst>
            <c:ext xmlns:c16="http://schemas.microsoft.com/office/drawing/2014/chart" uri="{C3380CC4-5D6E-409C-BE32-E72D297353CC}">
              <c16:uniqueId val="{00000000-0BD1-4558-928F-8B465C1C361E}"/>
            </c:ext>
          </c:extLst>
        </c:ser>
        <c:ser>
          <c:idx val="2"/>
          <c:order val="1"/>
          <c:tx>
            <c:strRef>
              <c:f>'(QS)-Food'!$C$11</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'(QS)-Food'!$D$7:$AA$7</c15:sqref>
                  </c15:fullRef>
                </c:ext>
              </c:extLst>
              <c:f>'(QS)-Food'!$D$7:$Q$7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'(QS)-Food'!$D$11:$AA$11</c15:sqref>
                  </c15:fullRef>
                </c:ext>
              </c:extLst>
              <c:f>'(QS)-Food'!$D$11:$Q$11</c:f>
              <c:numCache>
                <c:formatCode>0%</c:formatCode>
                <c:ptCount val="14"/>
                <c:pt idx="0">
                  <c:v>3.3329999999999999E-2</c:v>
                </c:pt>
                <c:pt idx="1">
                  <c:v>6.6659999999999997E-2</c:v>
                </c:pt>
                <c:pt idx="2">
                  <c:v>0.1</c:v>
                </c:pt>
                <c:pt idx="3">
                  <c:v>0.16666999999999998</c:v>
                </c:pt>
                <c:pt idx="4">
                  <c:v>0.23333999999999999</c:v>
                </c:pt>
                <c:pt idx="5">
                  <c:v>0.3</c:v>
                </c:pt>
                <c:pt idx="6">
                  <c:v>0.4</c:v>
                </c:pt>
                <c:pt idx="7">
                  <c:v>0.5</c:v>
                </c:pt>
                <c:pt idx="8">
                  <c:v>0.6</c:v>
                </c:pt>
                <c:pt idx="9">
                  <c:v>0.73329999999999995</c:v>
                </c:pt>
                <c:pt idx="10">
                  <c:v>0.86659999999999993</c:v>
                </c:pt>
                <c:pt idx="11">
                  <c:v>1</c:v>
                </c:pt>
                <c:pt idx="12">
                  <c:v>3.3329999999999999E-2</c:v>
                </c:pt>
                <c:pt idx="13">
                  <c:v>6.6659999999999997E-2</c:v>
                </c:pt>
              </c:numCache>
            </c:numRef>
          </c:val>
          <c:smooth val="0"/>
          <c:extLst>
            <c:ext xmlns:c16="http://schemas.microsoft.com/office/drawing/2014/chart" uri="{C3380CC4-5D6E-409C-BE32-E72D297353CC}">
              <c16:uniqueId val="{00000002-0BD1-4558-928F-8B465C1C361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7266478933869032"/>
          <c:y val="0.8934499854184893"/>
          <c:w val="0.45467042132261942"/>
          <c:h val="9.221309701878663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22560170605674E-2"/>
          <c:y val="0.14886158563465687"/>
          <c:w val="0.89596882356918495"/>
          <c:h val="0.64215816687764171"/>
        </c:manualLayout>
      </c:layout>
      <c:lineChart>
        <c:grouping val="standard"/>
        <c:varyColors val="0"/>
        <c:ser>
          <c:idx val="0"/>
          <c:order val="0"/>
          <c:tx>
            <c:strRef>
              <c:f>'(QS)-Food'!$C$40</c:f>
              <c:strCache>
                <c:ptCount val="1"/>
                <c:pt idx="0">
                  <c:v>Percentage</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'(QS)-Food'!$D$37:$AA$37</c15:sqref>
                  </c15:fullRef>
                </c:ext>
              </c:extLst>
              <c:f>'(QS)-Food'!$D$37:$Q$37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'(QS)-Food'!$D$40:$AA$40</c15:sqref>
                  </c15:fullRef>
                </c:ext>
              </c:extLst>
              <c:f>'(QS)-Food'!$D$40:$Q$40</c:f>
              <c:numCache>
                <c:formatCode>0%</c:formatCode>
                <c:ptCount val="14"/>
                <c:pt idx="0">
                  <c:v>6.043956043956044E-2</c:v>
                </c:pt>
                <c:pt idx="1">
                  <c:v>7.1428571428571425E-2</c:v>
                </c:pt>
                <c:pt idx="2">
                  <c:v>9.3406593406593408E-2</c:v>
                </c:pt>
                <c:pt idx="3">
                  <c:v>0.12087912087912088</c:v>
                </c:pt>
                <c:pt idx="4">
                  <c:v>0.14835164835164835</c:v>
                </c:pt>
                <c:pt idx="5">
                  <c:v>0.21978021978021978</c:v>
                </c:pt>
                <c:pt idx="6">
                  <c:v>0.29120879120879123</c:v>
                </c:pt>
                <c:pt idx="7">
                  <c:v>0.31868131868131866</c:v>
                </c:pt>
                <c:pt idx="8">
                  <c:v>0.33516483516483514</c:v>
                </c:pt>
                <c:pt idx="9">
                  <c:v>0.37362637362637363</c:v>
                </c:pt>
                <c:pt idx="10">
                  <c:v>0.52197802197802201</c:v>
                </c:pt>
                <c:pt idx="11">
                  <c:v>0.69</c:v>
                </c:pt>
                <c:pt idx="12">
                  <c:v>3.7499999999999999E-2</c:v>
                </c:pt>
                <c:pt idx="13">
                  <c:v>7.1428571428571425E-2</c:v>
                </c:pt>
              </c:numCache>
            </c:numRef>
          </c:val>
          <c:smooth val="0"/>
          <c:extLst>
            <c:ext xmlns:c16="http://schemas.microsoft.com/office/drawing/2014/chart" uri="{C3380CC4-5D6E-409C-BE32-E72D297353CC}">
              <c16:uniqueId val="{00000000-DF52-4EAA-AB7B-644A3C43BE39}"/>
            </c:ext>
          </c:extLst>
        </c:ser>
        <c:ser>
          <c:idx val="2"/>
          <c:order val="1"/>
          <c:tx>
            <c:strRef>
              <c:f>'(QS)-Food'!$C$41</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'(QS)-Food'!$D$37:$AA$37</c15:sqref>
                  </c15:fullRef>
                </c:ext>
              </c:extLst>
              <c:f>'(QS)-Food'!$D$37:$Q$37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'(QS)-Food'!$D$41:$AA$41</c15:sqref>
                  </c15:fullRef>
                </c:ext>
              </c:extLst>
              <c:f>'(QS)-Food'!$D$41:$Q$41</c:f>
              <c:numCache>
                <c:formatCode>0%</c:formatCode>
                <c:ptCount val="14"/>
                <c:pt idx="0">
                  <c:v>3.3329999999999999E-2</c:v>
                </c:pt>
                <c:pt idx="1">
                  <c:v>6.6659999999999997E-2</c:v>
                </c:pt>
                <c:pt idx="2">
                  <c:v>0.1</c:v>
                </c:pt>
                <c:pt idx="3">
                  <c:v>0.16666999999999998</c:v>
                </c:pt>
                <c:pt idx="4">
                  <c:v>0.23333999999999999</c:v>
                </c:pt>
                <c:pt idx="5">
                  <c:v>0.3</c:v>
                </c:pt>
                <c:pt idx="6">
                  <c:v>0.4</c:v>
                </c:pt>
                <c:pt idx="7">
                  <c:v>0.5</c:v>
                </c:pt>
                <c:pt idx="8">
                  <c:v>0.6</c:v>
                </c:pt>
                <c:pt idx="9">
                  <c:v>0.73329999999999995</c:v>
                </c:pt>
                <c:pt idx="10">
                  <c:v>0.86659999999999993</c:v>
                </c:pt>
                <c:pt idx="11">
                  <c:v>1</c:v>
                </c:pt>
                <c:pt idx="12">
                  <c:v>0.03</c:v>
                </c:pt>
                <c:pt idx="13">
                  <c:v>7.0000000000000007E-2</c:v>
                </c:pt>
              </c:numCache>
            </c:numRef>
          </c:val>
          <c:smooth val="0"/>
          <c:extLst>
            <c:ext xmlns:c16="http://schemas.microsoft.com/office/drawing/2014/chart" uri="{C3380CC4-5D6E-409C-BE32-E72D297353CC}">
              <c16:uniqueId val="{00000001-DF52-4EAA-AB7B-644A3C43BE39}"/>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7266478933869032"/>
          <c:y val="0.8978628750542873"/>
          <c:w val="0.45467042132261942"/>
          <c:h val="9.254479880662398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GB" sz="900" b="1"/>
              <a:t>The percentage of completed interventions at High Risk Food Business establishments that were a programmed hygiene intervention</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'(QS)-Food Additional'!$A$2</c:f>
              <c:strCache>
                <c:ptCount val="1"/>
                <c:pt idx="0">
                  <c:v>24/25</c:v>
                </c:pt>
              </c:strCache>
            </c:strRef>
          </c:tx>
          <c:spPr>
            <a:ln w="28575" cap="rnd">
              <a:solidFill>
                <a:schemeClr val="accent1"/>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Additional'!$B$5:$M$5</c:f>
              <c:numCache>
                <c:formatCode>0%</c:formatCode>
                <c:ptCount val="12"/>
                <c:pt idx="0">
                  <c:v>3.8860103626943004E-2</c:v>
                </c:pt>
                <c:pt idx="1">
                  <c:v>6.2176165803108807E-2</c:v>
                </c:pt>
                <c:pt idx="2">
                  <c:v>7.512953367875648E-2</c:v>
                </c:pt>
                <c:pt idx="3">
                  <c:v>0.11398963730569948</c:v>
                </c:pt>
                <c:pt idx="4">
                  <c:v>0.14507772020725387</c:v>
                </c:pt>
                <c:pt idx="5">
                  <c:v>0.22020725388601037</c:v>
                </c:pt>
                <c:pt idx="6">
                  <c:v>0.31865284974093266</c:v>
                </c:pt>
                <c:pt idx="7">
                  <c:v>0.3704663212435233</c:v>
                </c:pt>
                <c:pt idx="8">
                  <c:v>0.40673575129533679</c:v>
                </c:pt>
                <c:pt idx="9">
                  <c:v>0.58808290155440412</c:v>
                </c:pt>
                <c:pt idx="10">
                  <c:v>0.69948186528497414</c:v>
                </c:pt>
                <c:pt idx="11">
                  <c:v>0.7901554404145078</c:v>
                </c:pt>
              </c:numCache>
            </c:numRef>
          </c:val>
          <c:smooth val="0"/>
          <c:extLst>
            <c:ext xmlns:c16="http://schemas.microsoft.com/office/drawing/2014/chart" uri="{C3380CC4-5D6E-409C-BE32-E72D297353CC}">
              <c16:uniqueId val="{00000001-010F-4185-AE4C-074577404EBB}"/>
            </c:ext>
          </c:extLst>
        </c:ser>
        <c:ser>
          <c:idx val="1"/>
          <c:order val="1"/>
          <c:tx>
            <c:strRef>
              <c:f>'(QS)-Food Additional'!$A$9</c:f>
              <c:strCache>
                <c:ptCount val="1"/>
                <c:pt idx="0">
                  <c:v>23/24</c:v>
                </c:pt>
              </c:strCache>
            </c:strRef>
          </c:tx>
          <c:spPr>
            <a:ln w="28575" cap="rnd">
              <a:solidFill>
                <a:schemeClr val="accent2"/>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Additional'!$B$12:$M$12</c:f>
              <c:numCache>
                <c:formatCode>0%</c:formatCode>
                <c:ptCount val="12"/>
                <c:pt idx="0">
                  <c:v>4.230769230769231E-2</c:v>
                </c:pt>
                <c:pt idx="1">
                  <c:v>7.3076923076923081E-2</c:v>
                </c:pt>
                <c:pt idx="2">
                  <c:v>0.12307692307692308</c:v>
                </c:pt>
                <c:pt idx="3">
                  <c:v>0.18846153846153846</c:v>
                </c:pt>
                <c:pt idx="4">
                  <c:v>0.22307692307692309</c:v>
                </c:pt>
                <c:pt idx="5">
                  <c:v>0.29615384615384616</c:v>
                </c:pt>
                <c:pt idx="6">
                  <c:v>0.36538461538461536</c:v>
                </c:pt>
                <c:pt idx="7">
                  <c:v>0.45384615384615384</c:v>
                </c:pt>
                <c:pt idx="8">
                  <c:v>0.52692307692307694</c:v>
                </c:pt>
                <c:pt idx="9">
                  <c:v>0.65769230769230769</c:v>
                </c:pt>
                <c:pt idx="10">
                  <c:v>0.77692307692307694</c:v>
                </c:pt>
                <c:pt idx="11">
                  <c:v>0.94615384615384612</c:v>
                </c:pt>
              </c:numCache>
            </c:numRef>
          </c:val>
          <c:smooth val="0"/>
          <c:extLst>
            <c:ext xmlns:c16="http://schemas.microsoft.com/office/drawing/2014/chart" uri="{C3380CC4-5D6E-409C-BE32-E72D297353CC}">
              <c16:uniqueId val="{00000003-010F-4185-AE4C-074577404EBB}"/>
            </c:ext>
          </c:extLst>
        </c:ser>
        <c:ser>
          <c:idx val="2"/>
          <c:order val="2"/>
          <c:tx>
            <c:strRef>
              <c:f>'(QS)-Food Additional'!$A$16</c:f>
              <c:strCache>
                <c:ptCount val="1"/>
                <c:pt idx="0">
                  <c:v>22/23</c:v>
                </c:pt>
              </c:strCache>
            </c:strRef>
          </c:tx>
          <c:spPr>
            <a:ln w="28575" cap="rnd">
              <a:solidFill>
                <a:schemeClr val="accent3"/>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Additional'!$B$19:$M$19</c:f>
              <c:numCache>
                <c:formatCode>0%</c:formatCode>
                <c:ptCount val="12"/>
                <c:pt idx="0">
                  <c:v>1.4789533560864619E-2</c:v>
                </c:pt>
                <c:pt idx="1">
                  <c:v>4.209328782707622E-2</c:v>
                </c:pt>
                <c:pt idx="2">
                  <c:v>0.1080773606370876</c:v>
                </c:pt>
                <c:pt idx="3">
                  <c:v>0.19453924914675769</c:v>
                </c:pt>
                <c:pt idx="4">
                  <c:v>0.27076222980659842</c:v>
                </c:pt>
                <c:pt idx="5">
                  <c:v>0.32536973833902161</c:v>
                </c:pt>
                <c:pt idx="6">
                  <c:v>0.37542662116040953</c:v>
                </c:pt>
                <c:pt idx="7">
                  <c:v>0.41410693970420931</c:v>
                </c:pt>
                <c:pt idx="8">
                  <c:v>0.42775881683731515</c:v>
                </c:pt>
                <c:pt idx="9">
                  <c:v>0.4869169510807736</c:v>
                </c:pt>
                <c:pt idx="10">
                  <c:v>0.53128555176336745</c:v>
                </c:pt>
                <c:pt idx="11">
                  <c:v>0.60637087599544937</c:v>
                </c:pt>
              </c:numCache>
            </c:numRef>
          </c:val>
          <c:smooth val="0"/>
          <c:extLst>
            <c:ext xmlns:c16="http://schemas.microsoft.com/office/drawing/2014/chart" uri="{C3380CC4-5D6E-409C-BE32-E72D297353CC}">
              <c16:uniqueId val="{00000005-010F-4185-AE4C-074577404EBB}"/>
            </c:ext>
          </c:extLst>
        </c:ser>
        <c:ser>
          <c:idx val="3"/>
          <c:order val="3"/>
          <c:tx>
            <c:strRef>
              <c:f>'(QS)-Food Additional'!$A$23</c:f>
              <c:strCache>
                <c:ptCount val="1"/>
                <c:pt idx="0">
                  <c:v>21/22</c:v>
                </c:pt>
              </c:strCache>
            </c:strRef>
          </c:tx>
          <c:spPr>
            <a:ln w="28575" cap="rnd">
              <a:solidFill>
                <a:schemeClr val="accent4"/>
              </a:solidFill>
              <a:round/>
            </a:ln>
            <a:effectLst/>
          </c:spPr>
          <c:marker>
            <c:symbol val="none"/>
          </c:marker>
          <c:dLbls>
            <c:dLbl>
              <c:idx val="11"/>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Additional'!$B$26:$M$26</c:f>
              <c:numCache>
                <c:formatCode>0%</c:formatCode>
                <c:ptCount val="12"/>
                <c:pt idx="0">
                  <c:v>4.9140049140049139E-3</c:v>
                </c:pt>
                <c:pt idx="1">
                  <c:v>2.2113022113022112E-2</c:v>
                </c:pt>
                <c:pt idx="2">
                  <c:v>0.10319410319410319</c:v>
                </c:pt>
                <c:pt idx="3">
                  <c:v>0.17936117936117937</c:v>
                </c:pt>
                <c:pt idx="4">
                  <c:v>0.27027027027027029</c:v>
                </c:pt>
                <c:pt idx="5">
                  <c:v>0.43980343980343978</c:v>
                </c:pt>
                <c:pt idx="6">
                  <c:v>0.54299754299754299</c:v>
                </c:pt>
                <c:pt idx="7">
                  <c:v>0.68796068796068799</c:v>
                </c:pt>
                <c:pt idx="8">
                  <c:v>0.74938574938574942</c:v>
                </c:pt>
                <c:pt idx="9">
                  <c:v>0.81326781326781328</c:v>
                </c:pt>
                <c:pt idx="10">
                  <c:v>0.89680589680589684</c:v>
                </c:pt>
                <c:pt idx="11">
                  <c:v>1</c:v>
                </c:pt>
              </c:numCache>
            </c:numRef>
          </c:val>
          <c:smooth val="0"/>
          <c:extLst>
            <c:ext xmlns:c16="http://schemas.microsoft.com/office/drawing/2014/chart" uri="{C3380CC4-5D6E-409C-BE32-E72D297353CC}">
              <c16:uniqueId val="{00000007-010F-4185-AE4C-074577404EBB}"/>
            </c:ext>
          </c:extLst>
        </c:ser>
        <c:dLbls>
          <c:showLegendKey val="0"/>
          <c:showVal val="0"/>
          <c:showCatName val="0"/>
          <c:showSerName val="0"/>
          <c:showPercent val="0"/>
          <c:showBubbleSize val="0"/>
        </c:dLbls>
        <c:smooth val="0"/>
        <c:axId val="1092511280"/>
        <c:axId val="1092514160"/>
      </c:lineChart>
      <c:catAx>
        <c:axId val="109251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4160"/>
        <c:crosses val="autoZero"/>
        <c:auto val="1"/>
        <c:lblAlgn val="ctr"/>
        <c:lblOffset val="100"/>
        <c:noMultiLvlLbl val="0"/>
      </c:catAx>
      <c:valAx>
        <c:axId val="109251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sng" strike="noStrike" kern="1200" spc="0" baseline="0">
                <a:solidFill>
                  <a:sysClr val="windowText" lastClr="000000">
                    <a:lumMod val="65000"/>
                    <a:lumOff val="35000"/>
                  </a:sysClr>
                </a:solidFill>
                <a:latin typeface="+mn-lt"/>
                <a:ea typeface="+mn-ea"/>
                <a:cs typeface="+mn-cs"/>
              </a:defRPr>
            </a:pPr>
            <a:r>
              <a:rPr lang="en-GB" b="1" u="sng"/>
              <a:t>Total Programmed Hygiene interventions,</a:t>
            </a:r>
          </a:p>
          <a:p>
            <a:pPr marL="0" marR="0" lvl="0" indent="0" algn="ctr" defTabSz="914400" rtl="0" eaLnBrk="1" fontAlgn="auto" latinLnBrk="0" hangingPunct="1">
              <a:lnSpc>
                <a:spcPct val="100000"/>
              </a:lnSpc>
              <a:spcBef>
                <a:spcPts val="0"/>
              </a:spcBef>
              <a:spcAft>
                <a:spcPts val="0"/>
              </a:spcAft>
              <a:buClrTx/>
              <a:buSzTx/>
              <a:buFontTx/>
              <a:buNone/>
              <a:tabLst/>
              <a:defRPr b="1" u="sng">
                <a:solidFill>
                  <a:sysClr val="windowText" lastClr="000000">
                    <a:lumMod val="65000"/>
                    <a:lumOff val="35000"/>
                  </a:sysClr>
                </a:solidFill>
              </a:defRPr>
            </a:pPr>
            <a:r>
              <a:rPr lang="en-GB" sz="1400" b="1" i="0" u="sng" strike="noStrike" kern="1200" spc="0" baseline="0">
                <a:solidFill>
                  <a:sysClr val="windowText" lastClr="000000">
                    <a:lumMod val="65000"/>
                    <a:lumOff val="35000"/>
                  </a:sysClr>
                </a:solidFill>
              </a:rPr>
              <a:t>and % completed at year end</a:t>
            </a:r>
          </a:p>
          <a:p>
            <a:pPr marL="0" marR="0" lvl="0" indent="0" algn="ctr" defTabSz="914400" rtl="0" eaLnBrk="1" fontAlgn="auto" latinLnBrk="0" hangingPunct="1">
              <a:lnSpc>
                <a:spcPct val="100000"/>
              </a:lnSpc>
              <a:spcBef>
                <a:spcPts val="0"/>
              </a:spcBef>
              <a:spcAft>
                <a:spcPts val="0"/>
              </a:spcAft>
              <a:buClrTx/>
              <a:buSzTx/>
              <a:buFontTx/>
              <a:buNone/>
              <a:tabLst/>
              <a:defRPr b="1" u="sng">
                <a:solidFill>
                  <a:sysClr val="windowText" lastClr="000000">
                    <a:lumMod val="65000"/>
                    <a:lumOff val="35000"/>
                  </a:sysClr>
                </a:solidFill>
              </a:defRPr>
            </a:pPr>
            <a:endParaRPr lang="en-GB" b="1" u="sng"/>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sng"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v>Establishments</c:v>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FEBC-4087-9748-E7D20BD5B73F}"/>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EBC-4087-9748-E7D20BD5B73F}"/>
              </c:ext>
            </c:extLst>
          </c:dPt>
          <c:dPt>
            <c:idx val="3"/>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5-FEBC-4087-9748-E7D20BD5B73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Additional'!$A$2,'(QS)-Food Additional'!$A$9,'(QS)-Food Additional'!$A$16,'(QS)-Food Additional'!$A$23)</c:f>
              <c:strCache>
                <c:ptCount val="4"/>
                <c:pt idx="0">
                  <c:v>24/25</c:v>
                </c:pt>
                <c:pt idx="1">
                  <c:v>23/24</c:v>
                </c:pt>
                <c:pt idx="2">
                  <c:v>22/23</c:v>
                </c:pt>
                <c:pt idx="3">
                  <c:v>21/22</c:v>
                </c:pt>
              </c:strCache>
            </c:strRef>
          </c:cat>
          <c:val>
            <c:numRef>
              <c:f>('(QS)-Food Additional'!$B$4,'(QS)-Food Additional'!$B$11,'(QS)-Food Additional'!$B$18,'(QS)-Food Additional'!$B$25)</c:f>
              <c:numCache>
                <c:formatCode>#,##0</c:formatCode>
                <c:ptCount val="4"/>
                <c:pt idx="0">
                  <c:v>386</c:v>
                </c:pt>
                <c:pt idx="1">
                  <c:v>260</c:v>
                </c:pt>
                <c:pt idx="2">
                  <c:v>879</c:v>
                </c:pt>
                <c:pt idx="3">
                  <c:v>407</c:v>
                </c:pt>
              </c:numCache>
            </c:numRef>
          </c:val>
          <c:extLst>
            <c:ext xmlns:c16="http://schemas.microsoft.com/office/drawing/2014/chart" uri="{C3380CC4-5D6E-409C-BE32-E72D297353CC}">
              <c16:uniqueId val="{00000006-FEBC-4087-9748-E7D20BD5B73F}"/>
            </c:ext>
          </c:extLst>
        </c:ser>
        <c:dLbls>
          <c:showLegendKey val="0"/>
          <c:showVal val="0"/>
          <c:showCatName val="0"/>
          <c:showSerName val="0"/>
          <c:showPercent val="0"/>
          <c:showBubbleSize val="0"/>
        </c:dLbls>
        <c:gapWidth val="219"/>
        <c:overlap val="-27"/>
        <c:axId val="1003239376"/>
        <c:axId val="1003236496"/>
      </c:barChart>
      <c:scatterChart>
        <c:scatterStyle val="lineMarker"/>
        <c:varyColors val="0"/>
        <c:ser>
          <c:idx val="1"/>
          <c:order val="1"/>
          <c:tx>
            <c:v>% Completed at year end</c:v>
          </c:tx>
          <c:spPr>
            <a:ln w="25400" cap="rnd">
              <a:noFill/>
              <a:round/>
            </a:ln>
            <a:effectLst/>
          </c:spPr>
          <c:marker>
            <c:symbol val="circle"/>
            <c:size val="24"/>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('(QS)-Food Additional'!$M$5,'(QS)-Food Additional'!$M$12,'(QS)-Food Additional'!$M$19,'(QS)-Food Additional'!$M$26)</c:f>
              <c:numCache>
                <c:formatCode>0%</c:formatCode>
                <c:ptCount val="4"/>
                <c:pt idx="0">
                  <c:v>0.7901554404145078</c:v>
                </c:pt>
                <c:pt idx="1">
                  <c:v>0.94615384615384612</c:v>
                </c:pt>
                <c:pt idx="2">
                  <c:v>0.60637087599544937</c:v>
                </c:pt>
                <c:pt idx="3">
                  <c:v>1</c:v>
                </c:pt>
              </c:numCache>
            </c:numRef>
          </c:yVal>
          <c:smooth val="0"/>
          <c:extLst>
            <c:ext xmlns:c16="http://schemas.microsoft.com/office/drawing/2014/chart" uri="{C3380CC4-5D6E-409C-BE32-E72D297353CC}">
              <c16:uniqueId val="{00000007-FEBC-4087-9748-E7D20BD5B73F}"/>
            </c:ext>
          </c:extLst>
        </c:ser>
        <c:dLbls>
          <c:showLegendKey val="0"/>
          <c:showVal val="0"/>
          <c:showCatName val="0"/>
          <c:showSerName val="0"/>
          <c:showPercent val="0"/>
          <c:showBubbleSize val="0"/>
        </c:dLbls>
        <c:axId val="1211694848"/>
        <c:axId val="694750128"/>
      </c:scatterChart>
      <c:catAx>
        <c:axId val="100323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6496"/>
        <c:crosses val="autoZero"/>
        <c:auto val="1"/>
        <c:lblAlgn val="ctr"/>
        <c:lblOffset val="100"/>
        <c:noMultiLvlLbl val="0"/>
      </c:catAx>
      <c:valAx>
        <c:axId val="1003236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9376"/>
        <c:crosses val="autoZero"/>
        <c:crossBetween val="between"/>
      </c:valAx>
      <c:valAx>
        <c:axId val="69475012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694848"/>
        <c:crosses val="max"/>
        <c:crossBetween val="midCat"/>
      </c:valAx>
      <c:valAx>
        <c:axId val="1211694848"/>
        <c:scaling>
          <c:orientation val="minMax"/>
        </c:scaling>
        <c:delete val="1"/>
        <c:axPos val="b"/>
        <c:majorTickMark val="out"/>
        <c:minorTickMark val="none"/>
        <c:tickLblPos val="nextTo"/>
        <c:crossAx val="6947501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GB" sz="900" b="1"/>
              <a:t>The percentage of completed interventions at High Risk Food Business establishments that were due a programmed Standards intervention during the year</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'(QS)-Food Additional'!$A$2</c:f>
              <c:strCache>
                <c:ptCount val="1"/>
                <c:pt idx="0">
                  <c:v>24/25</c:v>
                </c:pt>
              </c:strCache>
            </c:strRef>
          </c:tx>
          <c:spPr>
            <a:ln w="28575" cap="rnd">
              <a:solidFill>
                <a:schemeClr val="accent1"/>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Additional'!$P$5:$AA$5</c:f>
              <c:numCache>
                <c:formatCode>0%</c:formatCode>
                <c:ptCount val="12"/>
                <c:pt idx="0">
                  <c:v>6.043956043956044E-2</c:v>
                </c:pt>
                <c:pt idx="1">
                  <c:v>7.1428571428571425E-2</c:v>
                </c:pt>
                <c:pt idx="2">
                  <c:v>9.3406593406593408E-2</c:v>
                </c:pt>
                <c:pt idx="3">
                  <c:v>0.12087912087912088</c:v>
                </c:pt>
                <c:pt idx="4">
                  <c:v>0.14835164835164835</c:v>
                </c:pt>
                <c:pt idx="5">
                  <c:v>0.21978021978021978</c:v>
                </c:pt>
                <c:pt idx="6">
                  <c:v>0.29120879120879123</c:v>
                </c:pt>
                <c:pt idx="7">
                  <c:v>0.31868131868131866</c:v>
                </c:pt>
                <c:pt idx="8">
                  <c:v>0.33516483516483514</c:v>
                </c:pt>
                <c:pt idx="9">
                  <c:v>0.37362637362637363</c:v>
                </c:pt>
                <c:pt idx="10">
                  <c:v>0.52197802197802201</c:v>
                </c:pt>
                <c:pt idx="11">
                  <c:v>0.69230769230769229</c:v>
                </c:pt>
              </c:numCache>
            </c:numRef>
          </c:val>
          <c:smooth val="0"/>
          <c:extLst>
            <c:ext xmlns:c16="http://schemas.microsoft.com/office/drawing/2014/chart" uri="{C3380CC4-5D6E-409C-BE32-E72D297353CC}">
              <c16:uniqueId val="{00000000-A9D0-4363-B407-5543109EA40D}"/>
            </c:ext>
          </c:extLst>
        </c:ser>
        <c:ser>
          <c:idx val="1"/>
          <c:order val="1"/>
          <c:tx>
            <c:strRef>
              <c:f>'(QS)-Food Additional'!$A$9</c:f>
              <c:strCache>
                <c:ptCount val="1"/>
                <c:pt idx="0">
                  <c:v>23/24</c:v>
                </c:pt>
              </c:strCache>
            </c:strRef>
          </c:tx>
          <c:spPr>
            <a:ln w="28575" cap="rnd">
              <a:solidFill>
                <a:schemeClr val="accent2"/>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Additional'!$P$12:$AA$12</c:f>
              <c:numCache>
                <c:formatCode>0%</c:formatCode>
                <c:ptCount val="12"/>
                <c:pt idx="0">
                  <c:v>2.564102564102564E-2</c:v>
                </c:pt>
                <c:pt idx="1">
                  <c:v>0.10256410256410256</c:v>
                </c:pt>
                <c:pt idx="2">
                  <c:v>0.19658119658119658</c:v>
                </c:pt>
                <c:pt idx="3">
                  <c:v>0.26495726495726496</c:v>
                </c:pt>
                <c:pt idx="4">
                  <c:v>0.33333333333333331</c:v>
                </c:pt>
                <c:pt idx="5">
                  <c:v>0.46153846153846156</c:v>
                </c:pt>
                <c:pt idx="6">
                  <c:v>0.52991452991452992</c:v>
                </c:pt>
                <c:pt idx="7">
                  <c:v>0.55555555555555558</c:v>
                </c:pt>
                <c:pt idx="8">
                  <c:v>0.62393162393162394</c:v>
                </c:pt>
                <c:pt idx="9">
                  <c:v>0.71794871794871795</c:v>
                </c:pt>
                <c:pt idx="10">
                  <c:v>0.82905982905982911</c:v>
                </c:pt>
                <c:pt idx="11">
                  <c:v>0.92307692307692313</c:v>
                </c:pt>
              </c:numCache>
            </c:numRef>
          </c:val>
          <c:smooth val="0"/>
          <c:extLst>
            <c:ext xmlns:c16="http://schemas.microsoft.com/office/drawing/2014/chart" uri="{C3380CC4-5D6E-409C-BE32-E72D297353CC}">
              <c16:uniqueId val="{00000001-A9D0-4363-B407-5543109EA40D}"/>
            </c:ext>
          </c:extLst>
        </c:ser>
        <c:ser>
          <c:idx val="2"/>
          <c:order val="2"/>
          <c:tx>
            <c:strRef>
              <c:f>'(QS)-Food Additional'!$A$16</c:f>
              <c:strCache>
                <c:ptCount val="1"/>
                <c:pt idx="0">
                  <c:v>22/23</c:v>
                </c:pt>
              </c:strCache>
            </c:strRef>
          </c:tx>
          <c:spPr>
            <a:ln w="28575" cap="rnd">
              <a:solidFill>
                <a:schemeClr val="accent3"/>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Additional'!$P$19:$AA$19</c:f>
              <c:numCache>
                <c:formatCode>0%</c:formatCode>
                <c:ptCount val="12"/>
              </c:numCache>
            </c:numRef>
          </c:val>
          <c:smooth val="0"/>
          <c:extLst>
            <c:ext xmlns:c16="http://schemas.microsoft.com/office/drawing/2014/chart" uri="{C3380CC4-5D6E-409C-BE32-E72D297353CC}">
              <c16:uniqueId val="{00000002-A9D0-4363-B407-5543109EA40D}"/>
            </c:ext>
          </c:extLst>
        </c:ser>
        <c:ser>
          <c:idx val="3"/>
          <c:order val="3"/>
          <c:tx>
            <c:strRef>
              <c:f>'(QS)-Food Additional'!$A$23</c:f>
              <c:strCache>
                <c:ptCount val="1"/>
                <c:pt idx="0">
                  <c:v>21/22</c:v>
                </c:pt>
              </c:strCache>
            </c:strRef>
          </c:tx>
          <c:spPr>
            <a:ln w="28575" cap="rnd">
              <a:solidFill>
                <a:schemeClr val="accent4"/>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Additional'!$P$26:$AA$26</c:f>
              <c:numCache>
                <c:formatCode>0%</c:formatCode>
                <c:ptCount val="12"/>
              </c:numCache>
            </c:numRef>
          </c:val>
          <c:smooth val="0"/>
          <c:extLst>
            <c:ext xmlns:c16="http://schemas.microsoft.com/office/drawing/2014/chart" uri="{C3380CC4-5D6E-409C-BE32-E72D297353CC}">
              <c16:uniqueId val="{00000003-A9D0-4363-B407-5543109EA40D}"/>
            </c:ext>
          </c:extLst>
        </c:ser>
        <c:dLbls>
          <c:showLegendKey val="0"/>
          <c:showVal val="0"/>
          <c:showCatName val="0"/>
          <c:showSerName val="0"/>
          <c:showPercent val="0"/>
          <c:showBubbleSize val="0"/>
        </c:dLbls>
        <c:smooth val="0"/>
        <c:axId val="1092511280"/>
        <c:axId val="1092514160"/>
      </c:lineChart>
      <c:catAx>
        <c:axId val="109251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4160"/>
        <c:crosses val="autoZero"/>
        <c:auto val="1"/>
        <c:lblAlgn val="ctr"/>
        <c:lblOffset val="100"/>
        <c:noMultiLvlLbl val="0"/>
      </c:catAx>
      <c:valAx>
        <c:axId val="109251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GB" b="1" u="sng"/>
              <a:t>Total Programmed </a:t>
            </a:r>
            <a:r>
              <a:rPr lang="en-GB" sz="1400" b="1" i="0" u="sng" strike="noStrike" kern="1200" spc="0" baseline="0">
                <a:solidFill>
                  <a:sysClr val="windowText" lastClr="000000">
                    <a:lumMod val="65000"/>
                    <a:lumOff val="35000"/>
                  </a:sysClr>
                </a:solidFill>
              </a:rPr>
              <a:t>Standards interventions,</a:t>
            </a:r>
          </a:p>
          <a:p>
            <a:pPr>
              <a:defRPr b="1" u="sng"/>
            </a:pPr>
            <a:r>
              <a:rPr lang="en-GB" sz="1400" b="1" i="0" u="sng" strike="noStrike" kern="1200" spc="0" baseline="0">
                <a:solidFill>
                  <a:sysClr val="windowText" lastClr="000000">
                    <a:lumMod val="65000"/>
                    <a:lumOff val="35000"/>
                  </a:sysClr>
                </a:solidFill>
              </a:rPr>
              <a:t>and % completed at year end</a:t>
            </a:r>
            <a:endParaRPr lang="en-GB" b="1" u="sng"/>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Establishments</c:v>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159C-4CC5-9DEA-74FDF28ABD3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Additional'!$A$2,'(QS)-Food Additional'!$A$9,'(QS)-Food Additional'!$A$16,'(QS)-Food Additional'!$A$23)</c:f>
              <c:strCache>
                <c:ptCount val="4"/>
                <c:pt idx="0">
                  <c:v>24/25</c:v>
                </c:pt>
                <c:pt idx="1">
                  <c:v>23/24</c:v>
                </c:pt>
                <c:pt idx="2">
                  <c:v>22/23</c:v>
                </c:pt>
                <c:pt idx="3">
                  <c:v>21/22</c:v>
                </c:pt>
              </c:strCache>
            </c:strRef>
          </c:cat>
          <c:val>
            <c:numRef>
              <c:f>('(QS)-Food Additional'!$P$4,'(QS)-Food Additional'!$P$11,'(QS)-Food Additional'!$P$18,'(QS)-Food Additional'!$P$25)</c:f>
              <c:numCache>
                <c:formatCode>#,##0</c:formatCode>
                <c:ptCount val="4"/>
                <c:pt idx="0">
                  <c:v>182</c:v>
                </c:pt>
                <c:pt idx="1">
                  <c:v>117</c:v>
                </c:pt>
              </c:numCache>
            </c:numRef>
          </c:val>
          <c:extLst>
            <c:ext xmlns:c16="http://schemas.microsoft.com/office/drawing/2014/chart" uri="{C3380CC4-5D6E-409C-BE32-E72D297353CC}">
              <c16:uniqueId val="{00000002-159C-4CC5-9DEA-74FDF28ABD38}"/>
            </c:ext>
          </c:extLst>
        </c:ser>
        <c:dLbls>
          <c:showLegendKey val="0"/>
          <c:showVal val="0"/>
          <c:showCatName val="0"/>
          <c:showSerName val="0"/>
          <c:showPercent val="0"/>
          <c:showBubbleSize val="0"/>
        </c:dLbls>
        <c:gapWidth val="219"/>
        <c:overlap val="-27"/>
        <c:axId val="1003239376"/>
        <c:axId val="1003236496"/>
      </c:barChart>
      <c:scatterChart>
        <c:scatterStyle val="lineMarker"/>
        <c:varyColors val="0"/>
        <c:ser>
          <c:idx val="1"/>
          <c:order val="1"/>
          <c:tx>
            <c:v>% Completed at year end</c:v>
          </c:tx>
          <c:spPr>
            <a:ln w="25400" cap="rnd">
              <a:noFill/>
              <a:round/>
            </a:ln>
            <a:effectLst/>
          </c:spPr>
          <c:marker>
            <c:symbol val="circle"/>
            <c:size val="24"/>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('(QS)-Food Additional'!$AA$5,'(QS)-Food Additional'!$AA$12,'(QS)-Food Additional'!$AA$19,'(QS)-Food Additional'!$AA$26)</c:f>
              <c:numCache>
                <c:formatCode>0%</c:formatCode>
                <c:ptCount val="4"/>
                <c:pt idx="0">
                  <c:v>0.69230769230769229</c:v>
                </c:pt>
                <c:pt idx="1">
                  <c:v>0.92307692307692313</c:v>
                </c:pt>
              </c:numCache>
            </c:numRef>
          </c:yVal>
          <c:smooth val="0"/>
          <c:extLst>
            <c:ext xmlns:c16="http://schemas.microsoft.com/office/drawing/2014/chart" uri="{C3380CC4-5D6E-409C-BE32-E72D297353CC}">
              <c16:uniqueId val="{00000003-159C-4CC5-9DEA-74FDF28ABD38}"/>
            </c:ext>
          </c:extLst>
        </c:ser>
        <c:dLbls>
          <c:showLegendKey val="0"/>
          <c:showVal val="0"/>
          <c:showCatName val="0"/>
          <c:showSerName val="0"/>
          <c:showPercent val="0"/>
          <c:showBubbleSize val="0"/>
        </c:dLbls>
        <c:axId val="1211694848"/>
        <c:axId val="694750128"/>
      </c:scatterChart>
      <c:catAx>
        <c:axId val="100323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6496"/>
        <c:crosses val="autoZero"/>
        <c:auto val="1"/>
        <c:lblAlgn val="ctr"/>
        <c:lblOffset val="100"/>
        <c:noMultiLvlLbl val="0"/>
      </c:catAx>
      <c:valAx>
        <c:axId val="1003236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9376"/>
        <c:crosses val="autoZero"/>
        <c:crossBetween val="between"/>
      </c:valAx>
      <c:valAx>
        <c:axId val="69475012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694848"/>
        <c:crosses val="max"/>
        <c:crossBetween val="midCat"/>
      </c:valAx>
      <c:valAx>
        <c:axId val="1211694848"/>
        <c:scaling>
          <c:orientation val="minMax"/>
        </c:scaling>
        <c:delete val="1"/>
        <c:axPos val="b"/>
        <c:majorTickMark val="out"/>
        <c:minorTickMark val="none"/>
        <c:tickLblPos val="nextTo"/>
        <c:crossAx val="6947501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33058367704057E-2"/>
          <c:y val="4.469313816881202E-2"/>
          <c:w val="0.89596882356918495"/>
          <c:h val="0.66314881294749994"/>
        </c:manualLayout>
      </c:layout>
      <c:lineChart>
        <c:grouping val="standard"/>
        <c:varyColors val="0"/>
        <c:ser>
          <c:idx val="0"/>
          <c:order val="0"/>
          <c:spPr>
            <a:ln w="28575" cap="rnd">
              <a:solidFill>
                <a:schemeClr val="accent1"/>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0-C100-4C64-91C4-0CBF66A68ED7}"/>
            </c:ext>
          </c:extLst>
        </c:ser>
        <c:ser>
          <c:idx val="1"/>
          <c:order val="1"/>
          <c:spPr>
            <a:ln w="28575" cap="rnd">
              <a:solidFill>
                <a:schemeClr val="accent2"/>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1-C100-4C64-91C4-0CBF66A68ED7}"/>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2"/>
          <c:order val="2"/>
          <c:spPr>
            <a:ln w="28575" cap="rnd">
              <a:solidFill>
                <a:schemeClr val="accent3"/>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2-C100-4C64-91C4-0CBF66A68ED7}"/>
            </c:ext>
          </c:extLst>
        </c:ser>
        <c:dLbls>
          <c:showLegendKey val="0"/>
          <c:showVal val="0"/>
          <c:showCatName val="0"/>
          <c:showSerName val="0"/>
          <c:showPercent val="0"/>
          <c:showBubbleSize val="0"/>
        </c:dLbls>
        <c:marker val="1"/>
        <c:smooth val="0"/>
        <c:axId val="1168693976"/>
        <c:axId val="1168690376"/>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valAx>
        <c:axId val="1168690376"/>
        <c:scaling>
          <c:orientation val="minMax"/>
          <c:max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68693976"/>
        <c:crosses val="max"/>
        <c:crossBetween val="between"/>
      </c:valAx>
      <c:catAx>
        <c:axId val="1168693976"/>
        <c:scaling>
          <c:orientation val="minMax"/>
        </c:scaling>
        <c:delete val="1"/>
        <c:axPos val="b"/>
        <c:numFmt formatCode="General" sourceLinked="1"/>
        <c:majorTickMark val="out"/>
        <c:minorTickMark val="none"/>
        <c:tickLblPos val="nextTo"/>
        <c:crossAx val="1168690376"/>
        <c:crosses val="autoZero"/>
        <c:auto val="1"/>
        <c:lblAlgn val="ctr"/>
        <c:lblOffset val="100"/>
        <c:noMultiLvlLbl val="0"/>
      </c:cat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The number of clients waiting to be screened at Delta (IAA)</a:t>
            </a:r>
          </a:p>
        </c:rich>
      </c:tx>
      <c:layout>
        <c:manualLayout>
          <c:xMode val="edge"/>
          <c:yMode val="edge"/>
          <c:x val="0.16022989717122701"/>
          <c:y val="1.773049645390071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'(QS)-IAA'!$B$9</c:f>
              <c:strCache>
                <c:ptCount val="1"/>
                <c:pt idx="0">
                  <c:v>The number of clients waiting to be screened at Delta (IAA)</c:v>
                </c:pt>
              </c:strCache>
            </c:strRef>
          </c:tx>
          <c:spPr>
            <a:ln w="28575" cap="rnd">
              <a:solidFill>
                <a:srgbClr val="0B2399"/>
              </a:solidFill>
              <a:prstDash val="solid"/>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'(QS)-IAA'!$C$9:$Z$9</c:f>
              <c:numCache>
                <c:formatCode>#,##0</c:formatCode>
                <c:ptCount val="24"/>
                <c:pt idx="0">
                  <c:v>344</c:v>
                </c:pt>
                <c:pt idx="1">
                  <c:v>197</c:v>
                </c:pt>
                <c:pt idx="2">
                  <c:v>138</c:v>
                </c:pt>
                <c:pt idx="3">
                  <c:v>136</c:v>
                </c:pt>
                <c:pt idx="4">
                  <c:v>131</c:v>
                </c:pt>
                <c:pt idx="5">
                  <c:v>223</c:v>
                </c:pt>
                <c:pt idx="6">
                  <c:v>261</c:v>
                </c:pt>
                <c:pt idx="7">
                  <c:v>148</c:v>
                </c:pt>
                <c:pt idx="8">
                  <c:v>141</c:v>
                </c:pt>
                <c:pt idx="9">
                  <c:v>261</c:v>
                </c:pt>
                <c:pt idx="10">
                  <c:v>290</c:v>
                </c:pt>
                <c:pt idx="11">
                  <c:v>272</c:v>
                </c:pt>
                <c:pt idx="12">
                  <c:v>515</c:v>
                </c:pt>
                <c:pt idx="13">
                  <c:v>702</c:v>
                </c:pt>
              </c:numCache>
            </c:numRef>
          </c:val>
          <c:smooth val="0"/>
          <c:extLst>
            <c:ext xmlns:c16="http://schemas.microsoft.com/office/drawing/2014/chart" uri="{C3380CC4-5D6E-409C-BE32-E72D297353CC}">
              <c16:uniqueId val="{00000004-1327-4022-97BD-377EFCB58E8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Completed in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Complaints'!$B$9</c:f>
              <c:strCache>
                <c:ptCount val="1"/>
                <c:pt idx="0">
                  <c:v>%age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Adult Complaints'!$C$7:$Z$7</c15:sqref>
                  </c15:fullRef>
                </c:ext>
              </c:extLst>
              <c:f>'(PE) - Adult Complaints'!$C$7:$P$7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Adult Complaints'!$C$9:$Z$9</c15:sqref>
                  </c15:fullRef>
                </c:ext>
              </c:extLst>
              <c:f>'(PE) - Adult Complaints'!$C$9:$P$9</c:f>
              <c:numCache>
                <c:formatCode>0%</c:formatCode>
                <c:ptCount val="14"/>
                <c:pt idx="0">
                  <c:v>0.66666666666666663</c:v>
                </c:pt>
                <c:pt idx="1">
                  <c:v>0.66666666666666663</c:v>
                </c:pt>
                <c:pt idx="2">
                  <c:v>0.66666666666666663</c:v>
                </c:pt>
                <c:pt idx="3">
                  <c:v>0.2</c:v>
                </c:pt>
                <c:pt idx="4">
                  <c:v>0</c:v>
                </c:pt>
                <c:pt idx="5">
                  <c:v>1</c:v>
                </c:pt>
                <c:pt idx="6">
                  <c:v>0.5</c:v>
                </c:pt>
                <c:pt idx="7">
                  <c:v>0.66666666666666663</c:v>
                </c:pt>
                <c:pt idx="8">
                  <c:v>0.6</c:v>
                </c:pt>
                <c:pt idx="9">
                  <c:v>0.5714285714285714</c:v>
                </c:pt>
                <c:pt idx="10">
                  <c:v>1</c:v>
                </c:pt>
                <c:pt idx="11">
                  <c:v>0.4</c:v>
                </c:pt>
                <c:pt idx="12">
                  <c:v>0.7142857142857143</c:v>
                </c:pt>
                <c:pt idx="13">
                  <c:v>0.5</c:v>
                </c:pt>
              </c:numCache>
            </c:numRef>
          </c:val>
          <c:smooth val="0"/>
          <c:extLst>
            <c:ext xmlns:c16="http://schemas.microsoft.com/office/drawing/2014/chart" uri="{C3380CC4-5D6E-409C-BE32-E72D297353CC}">
              <c16:uniqueId val="{00000001-1A8C-4688-968A-A56903C78978}"/>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Complaints'!$B$8</c15:sqref>
                        </c15:formulaRef>
                      </c:ext>
                    </c:extLst>
                    <c:strCache>
                      <c:ptCount val="1"/>
                      <c:pt idx="0">
                        <c:v>Completed</c:v>
                      </c:pt>
                    </c:strCache>
                  </c:strRef>
                </c:tx>
                <c:spPr>
                  <a:ln w="28575" cap="rnd">
                    <a:solidFill>
                      <a:srgbClr val="0B2399"/>
                    </a:solidFill>
                    <a:round/>
                  </a:ln>
                  <a:effectLst/>
                </c:spPr>
                <c:marker>
                  <c:symbol val="none"/>
                </c:marker>
                <c:cat>
                  <c:numRef>
                    <c:extLst>
                      <c:ext uri="{02D57815-91ED-43cb-92C2-25804820EDAC}">
                        <c15:fullRef>
                          <c15:sqref>'(PE) - Adult Complaints'!$C$7:$Z$7</c15:sqref>
                        </c15:fullRef>
                        <c15:formulaRef>
                          <c15:sqref>'(PE) - Adult Complaints'!$C$7:$P$7</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uri="{02D57815-91ED-43cb-92C2-25804820EDAC}">
                        <c15:fullRef>
                          <c15:sqref>'(PE) - Adult Complaints'!$C$8:$Z$8</c15:sqref>
                        </c15:fullRef>
                        <c15:formulaRef>
                          <c15:sqref>'(PE) - Adult Complaints'!$C$8:$P$8</c15:sqref>
                        </c15:formulaRef>
                      </c:ext>
                    </c:extLst>
                    <c:numCache>
                      <c:formatCode>_-* #,##0_-;\-* #,##0_-;_-* "-"??_-;_-@_-</c:formatCode>
                      <c:ptCount val="14"/>
                      <c:pt idx="0">
                        <c:v>3</c:v>
                      </c:pt>
                      <c:pt idx="1">
                        <c:v>3</c:v>
                      </c:pt>
                      <c:pt idx="2">
                        <c:v>3</c:v>
                      </c:pt>
                      <c:pt idx="3">
                        <c:v>5</c:v>
                      </c:pt>
                      <c:pt idx="4">
                        <c:v>2</c:v>
                      </c:pt>
                      <c:pt idx="5">
                        <c:v>3</c:v>
                      </c:pt>
                      <c:pt idx="6">
                        <c:v>8</c:v>
                      </c:pt>
                      <c:pt idx="7">
                        <c:v>3</c:v>
                      </c:pt>
                      <c:pt idx="8">
                        <c:v>5</c:v>
                      </c:pt>
                      <c:pt idx="9">
                        <c:v>7</c:v>
                      </c:pt>
                      <c:pt idx="10">
                        <c:v>3</c:v>
                      </c:pt>
                      <c:pt idx="11">
                        <c:v>5</c:v>
                      </c:pt>
                      <c:pt idx="12">
                        <c:v>7</c:v>
                      </c:pt>
                      <c:pt idx="13">
                        <c:v>4</c:v>
                      </c:pt>
                    </c:numCache>
                  </c:numRef>
                </c:val>
                <c:smooth val="0"/>
                <c:extLst>
                  <c:ext xmlns:c16="http://schemas.microsoft.com/office/drawing/2014/chart" uri="{C3380CC4-5D6E-409C-BE32-E72D297353CC}">
                    <c16:uniqueId val="{00000000-1A8C-4688-968A-A56903C7897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Complaints'!$B$10</c15:sqref>
                        </c15:formulaRef>
                      </c:ext>
                    </c:extLst>
                    <c:strCache>
                      <c:ptCount val="1"/>
                      <c:pt idx="0">
                        <c:v>In Timescale</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'(PE) - Adult Complaints'!$C$7:$Z$7</c15:sqref>
                        </c15:fullRef>
                        <c15:formulaRef>
                          <c15:sqref>'(PE) - Adult Complaints'!$C$7:$P$7</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Adult Complaints'!$C$10:$Z$10</c15:sqref>
                        </c15:fullRef>
                        <c15:formulaRef>
                          <c15:sqref>'(PE) - Adult Complaints'!$C$10:$P$10</c15:sqref>
                        </c15:formulaRef>
                      </c:ext>
                    </c:extLst>
                    <c:numCache>
                      <c:formatCode>_-* #,##0_-;\-* #,##0_-;_-* "-"??_-;_-@_-</c:formatCode>
                      <c:ptCount val="14"/>
                      <c:pt idx="0">
                        <c:v>2</c:v>
                      </c:pt>
                      <c:pt idx="1">
                        <c:v>2</c:v>
                      </c:pt>
                      <c:pt idx="2">
                        <c:v>2</c:v>
                      </c:pt>
                      <c:pt idx="3">
                        <c:v>1</c:v>
                      </c:pt>
                      <c:pt idx="4">
                        <c:v>0</c:v>
                      </c:pt>
                      <c:pt idx="5">
                        <c:v>3</c:v>
                      </c:pt>
                      <c:pt idx="6">
                        <c:v>4</c:v>
                      </c:pt>
                      <c:pt idx="7">
                        <c:v>2</c:v>
                      </c:pt>
                      <c:pt idx="8">
                        <c:v>3</c:v>
                      </c:pt>
                      <c:pt idx="9">
                        <c:v>4</c:v>
                      </c:pt>
                      <c:pt idx="10">
                        <c:v>3</c:v>
                      </c:pt>
                      <c:pt idx="11">
                        <c:v>2</c:v>
                      </c:pt>
                      <c:pt idx="12">
                        <c:v>5</c:v>
                      </c:pt>
                      <c:pt idx="13">
                        <c:v>2</c:v>
                      </c:pt>
                    </c:numCache>
                  </c:numRef>
                </c:val>
                <c:smooth val="0"/>
                <c:extLst xmlns:c15="http://schemas.microsoft.com/office/drawing/2012/chart">
                  <c:ext xmlns:c16="http://schemas.microsoft.com/office/drawing/2014/chart" uri="{C3380CC4-5D6E-409C-BE32-E72D297353CC}">
                    <c16:uniqueId val="{00000002-1A8C-4688-968A-A56903C78978}"/>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0E2BBE"/>
                </a:solidFill>
                <a:latin typeface="+mn-lt"/>
                <a:ea typeface="+mn-ea"/>
                <a:cs typeface="+mn-cs"/>
              </a:defRPr>
            </a:pPr>
            <a:r>
              <a:rPr lang="en-GB" sz="1050" b="0"/>
              <a:t>How many new contacts have you received in adults’ services in the last month?</a:t>
            </a:r>
          </a:p>
        </c:rich>
      </c:tx>
      <c:layout>
        <c:manualLayout>
          <c:xMode val="edge"/>
          <c:yMode val="edge"/>
          <c:x val="0.1411335565759633"/>
          <c:y val="1.779359430604982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'(QS)-IAA'!$B$10</c:f>
              <c:strCache>
                <c:ptCount val="1"/>
                <c:pt idx="0">
                  <c:v>How many new contacts have you received in adults’ services in the last month?</c:v>
                </c:pt>
              </c:strCache>
            </c:strRef>
          </c:tx>
          <c:spPr>
            <a:ln w="28575" cap="rnd">
              <a:solidFill>
                <a:schemeClr val="accent1"/>
              </a:solidFill>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'(QS)-IAA'!$C$10:$Z$10</c:f>
              <c:numCache>
                <c:formatCode>#,##0</c:formatCode>
                <c:ptCount val="24"/>
                <c:pt idx="0">
                  <c:v>1205</c:v>
                </c:pt>
                <c:pt idx="1">
                  <c:v>1307</c:v>
                </c:pt>
                <c:pt idx="2">
                  <c:v>978</c:v>
                </c:pt>
                <c:pt idx="3">
                  <c:v>1020</c:v>
                </c:pt>
                <c:pt idx="4">
                  <c:v>877</c:v>
                </c:pt>
                <c:pt idx="5">
                  <c:v>844</c:v>
                </c:pt>
                <c:pt idx="6">
                  <c:v>918</c:v>
                </c:pt>
                <c:pt idx="7">
                  <c:v>826</c:v>
                </c:pt>
                <c:pt idx="8">
                  <c:v>810</c:v>
                </c:pt>
                <c:pt idx="9">
                  <c:v>1029</c:v>
                </c:pt>
                <c:pt idx="10">
                  <c:v>869</c:v>
                </c:pt>
                <c:pt idx="11">
                  <c:v>992</c:v>
                </c:pt>
                <c:pt idx="12">
                  <c:v>894</c:v>
                </c:pt>
                <c:pt idx="13">
                  <c:v>866</c:v>
                </c:pt>
              </c:numCache>
            </c:numRef>
          </c:val>
          <c:smooth val="0"/>
          <c:extLst>
            <c:ext xmlns:c16="http://schemas.microsoft.com/office/drawing/2014/chart" uri="{C3380CC4-5D6E-409C-BE32-E72D297353CC}">
              <c16:uniqueId val="{00000000-C854-4408-9395-5320DA31FC3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Completed Referrals &amp; Clients</a:t>
            </a:r>
          </a:p>
        </c:rich>
      </c:tx>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'(QS)-IAA'!$B$11</c:f>
              <c:strCache>
                <c:ptCount val="1"/>
                <c:pt idx="0">
                  <c:v>Completed Referrals</c:v>
                </c:pt>
              </c:strCache>
            </c:strRef>
          </c:tx>
          <c:spPr>
            <a:ln w="28575" cap="rnd">
              <a:solidFill>
                <a:schemeClr val="accent1"/>
              </a:solidFill>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'(QS)-IAA'!$C$11:$Z$11</c:f>
              <c:numCache>
                <c:formatCode>#,##0</c:formatCode>
                <c:ptCount val="24"/>
                <c:pt idx="0">
                  <c:v>1827</c:v>
                </c:pt>
                <c:pt idx="1">
                  <c:v>2161</c:v>
                </c:pt>
                <c:pt idx="2">
                  <c:v>1966</c:v>
                </c:pt>
                <c:pt idx="3">
                  <c:v>2150</c:v>
                </c:pt>
                <c:pt idx="4">
                  <c:v>1867</c:v>
                </c:pt>
                <c:pt idx="5">
                  <c:v>1759</c:v>
                </c:pt>
                <c:pt idx="6">
                  <c:v>2001</c:v>
                </c:pt>
                <c:pt idx="7">
                  <c:v>1873</c:v>
                </c:pt>
                <c:pt idx="8">
                  <c:v>1905</c:v>
                </c:pt>
                <c:pt idx="9">
                  <c:v>2253</c:v>
                </c:pt>
                <c:pt idx="10">
                  <c:v>1925</c:v>
                </c:pt>
                <c:pt idx="11">
                  <c:v>2269</c:v>
                </c:pt>
                <c:pt idx="12">
                  <c:v>1961</c:v>
                </c:pt>
                <c:pt idx="13">
                  <c:v>2056</c:v>
                </c:pt>
              </c:numCache>
            </c:numRef>
          </c:val>
          <c:smooth val="0"/>
          <c:extLst>
            <c:ext xmlns:c16="http://schemas.microsoft.com/office/drawing/2014/chart" uri="{C3380CC4-5D6E-409C-BE32-E72D297353CC}">
              <c16:uniqueId val="{00000000-352F-4CE8-B4BF-E2EA2363471B}"/>
            </c:ext>
          </c:extLst>
        </c:ser>
        <c:ser>
          <c:idx val="1"/>
          <c:order val="1"/>
          <c:tx>
            <c:strRef>
              <c:f>'(QS)-IAA'!$B$14</c:f>
              <c:strCache>
                <c:ptCount val="1"/>
                <c:pt idx="0">
                  <c:v>Number of clients Counted Once</c:v>
                </c:pt>
              </c:strCache>
            </c:strRef>
          </c:tx>
          <c:spPr>
            <a:ln w="28575" cap="rnd">
              <a:solidFill>
                <a:schemeClr val="accent2"/>
              </a:solidFill>
              <a:round/>
            </a:ln>
            <a:effectLst/>
          </c:spPr>
          <c:marker>
            <c:symbol val="none"/>
          </c:marker>
          <c:val>
            <c:numRef>
              <c:f>'(QS)-IAA'!$C$14:$Z$14</c:f>
              <c:numCache>
                <c:formatCode>#,##0</c:formatCode>
                <c:ptCount val="24"/>
                <c:pt idx="0">
                  <c:v>1304</c:v>
                </c:pt>
                <c:pt idx="1">
                  <c:v>1599</c:v>
                </c:pt>
                <c:pt idx="2">
                  <c:v>1426</c:v>
                </c:pt>
                <c:pt idx="3">
                  <c:v>1545</c:v>
                </c:pt>
                <c:pt idx="4">
                  <c:v>1365</c:v>
                </c:pt>
                <c:pt idx="5">
                  <c:v>1291</c:v>
                </c:pt>
                <c:pt idx="6">
                  <c:v>1464</c:v>
                </c:pt>
                <c:pt idx="7">
                  <c:v>1392</c:v>
                </c:pt>
                <c:pt idx="8">
                  <c:v>1324</c:v>
                </c:pt>
                <c:pt idx="9">
                  <c:v>1577</c:v>
                </c:pt>
                <c:pt idx="10">
                  <c:v>1450</c:v>
                </c:pt>
                <c:pt idx="11">
                  <c:v>1623</c:v>
                </c:pt>
                <c:pt idx="12">
                  <c:v>1457</c:v>
                </c:pt>
                <c:pt idx="13">
                  <c:v>1491</c:v>
                </c:pt>
              </c:numCache>
            </c:numRef>
          </c:val>
          <c:smooth val="0"/>
          <c:extLst>
            <c:ext xmlns:c16="http://schemas.microsoft.com/office/drawing/2014/chart" uri="{C3380CC4-5D6E-409C-BE32-E72D297353CC}">
              <c16:uniqueId val="{00000001-352F-4CE8-B4BF-E2EA2363471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3550497597014725"/>
          <c:y val="0.85072533803310679"/>
          <c:w val="0.594121538461022"/>
          <c:h val="0.14927466196689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Percentage with an outcome of Information only - No Further Action</a:t>
            </a:r>
          </a:p>
        </c:rich>
      </c:tx>
      <c:layout>
        <c:manualLayout>
          <c:xMode val="edge"/>
          <c:yMode val="edge"/>
          <c:x val="0.15553065882979197"/>
          <c:y val="1.831501831501831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'(QS)-IAA'!$B$13</c:f>
              <c:strCache>
                <c:ptCount val="1"/>
                <c:pt idx="0">
                  <c:v>Percentage with an outcome of Information only - No Further Action</c:v>
                </c:pt>
              </c:strCache>
            </c:strRef>
          </c:tx>
          <c:spPr>
            <a:ln w="28575" cap="rnd">
              <a:solidFill>
                <a:schemeClr val="accent1"/>
              </a:solidFill>
              <a:prstDash val="sysDot"/>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'(QS)-IAA'!$C$13:$Z$13</c:f>
              <c:numCache>
                <c:formatCode>0%</c:formatCode>
                <c:ptCount val="24"/>
                <c:pt idx="0">
                  <c:v>0.22</c:v>
                </c:pt>
                <c:pt idx="1">
                  <c:v>0.32</c:v>
                </c:pt>
                <c:pt idx="2">
                  <c:v>0.28000000000000003</c:v>
                </c:pt>
                <c:pt idx="3">
                  <c:v>0.31</c:v>
                </c:pt>
                <c:pt idx="4">
                  <c:v>0.28999999999999998</c:v>
                </c:pt>
                <c:pt idx="5">
                  <c:v>0.31</c:v>
                </c:pt>
                <c:pt idx="6">
                  <c:v>0.28999999999999998</c:v>
                </c:pt>
                <c:pt idx="7">
                  <c:v>0.31</c:v>
                </c:pt>
                <c:pt idx="8">
                  <c:v>0.31</c:v>
                </c:pt>
                <c:pt idx="9">
                  <c:v>0.28000000000000003</c:v>
                </c:pt>
                <c:pt idx="10">
                  <c:v>0.28999999999999998</c:v>
                </c:pt>
                <c:pt idx="11">
                  <c:v>0.32</c:v>
                </c:pt>
                <c:pt idx="12">
                  <c:v>0.32</c:v>
                </c:pt>
                <c:pt idx="13">
                  <c:v>0.33365758754863811</c:v>
                </c:pt>
              </c:numCache>
            </c:numRef>
          </c:val>
          <c:smooth val="0"/>
          <c:extLst>
            <c:ext xmlns:c16="http://schemas.microsoft.com/office/drawing/2014/chart" uri="{C3380CC4-5D6E-409C-BE32-E72D297353CC}">
              <c16:uniqueId val="{00000000-449D-4472-A331-F429A1FC62C5}"/>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SSWBA Assessments</a:t>
            </a:r>
          </a:p>
        </c:rich>
      </c:tx>
      <c:layout>
        <c:manualLayout>
          <c:xMode val="edge"/>
          <c:yMode val="edge"/>
          <c:x val="0.31368263409745328"/>
          <c:y val="1.773049645390071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1098685802572553"/>
          <c:w val="0.89596882356918495"/>
          <c:h val="0.56477541371158391"/>
        </c:manualLayout>
      </c:layout>
      <c:lineChart>
        <c:grouping val="standard"/>
        <c:varyColors val="0"/>
        <c:ser>
          <c:idx val="0"/>
          <c:order val="0"/>
          <c:tx>
            <c:strRef>
              <c:f>'(QS)-IAA'!$B$15</c:f>
              <c:strCache>
                <c:ptCount val="1"/>
                <c:pt idx="0">
                  <c:v>SSWBA Assessments (Total)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'(QS)-IAA'!$C$15:$Z$15</c:f>
              <c:numCache>
                <c:formatCode>#,##0</c:formatCode>
                <c:ptCount val="24"/>
                <c:pt idx="12">
                  <c:v>634</c:v>
                </c:pt>
                <c:pt idx="13">
                  <c:v>615</c:v>
                </c:pt>
              </c:numCache>
            </c:numRef>
          </c:val>
          <c:smooth val="0"/>
          <c:extLst>
            <c:ext xmlns:c16="http://schemas.microsoft.com/office/drawing/2014/chart" uri="{C3380CC4-5D6E-409C-BE32-E72D297353CC}">
              <c16:uniqueId val="{00000000-A7E0-455A-A8CA-94462D54FE7C}"/>
            </c:ext>
          </c:extLst>
        </c:ser>
        <c:ser>
          <c:idx val="1"/>
          <c:order val="1"/>
          <c:tx>
            <c:strRef>
              <c:f>'(QS)-IAA'!$B$16</c:f>
              <c:strCache>
                <c:ptCount val="1"/>
                <c:pt idx="0">
                  <c:v>Needs were able to be met by any other means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'(QS)-IAA'!$C$16:$Z$16</c:f>
              <c:numCache>
                <c:formatCode>#,##0</c:formatCode>
                <c:ptCount val="24"/>
                <c:pt idx="12">
                  <c:v>310</c:v>
                </c:pt>
                <c:pt idx="13">
                  <c:v>261</c:v>
                </c:pt>
              </c:numCache>
            </c:numRef>
          </c:val>
          <c:smooth val="0"/>
          <c:extLst>
            <c:ext xmlns:c16="http://schemas.microsoft.com/office/drawing/2014/chart" uri="{C3380CC4-5D6E-409C-BE32-E72D297353CC}">
              <c16:uniqueId val="{00000001-A7E0-455A-A8CA-94462D54FE7C}"/>
            </c:ext>
          </c:extLst>
        </c:ser>
        <c:ser>
          <c:idx val="2"/>
          <c:order val="2"/>
          <c:tx>
            <c:strRef>
              <c:f>'(QS)-IAA'!$B$17</c:f>
              <c:strCache>
                <c:ptCount val="1"/>
                <c:pt idx="0">
                  <c:v>Needs were only able to be met with a care and support plan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'(QS)-IAA'!$C$17:$Z$17</c:f>
              <c:numCache>
                <c:formatCode>#,##0</c:formatCode>
                <c:ptCount val="24"/>
                <c:pt idx="12">
                  <c:v>266</c:v>
                </c:pt>
                <c:pt idx="13">
                  <c:v>287</c:v>
                </c:pt>
              </c:numCache>
            </c:numRef>
          </c:val>
          <c:smooth val="0"/>
          <c:extLst>
            <c:ext xmlns:c16="http://schemas.microsoft.com/office/drawing/2014/chart" uri="{C3380CC4-5D6E-409C-BE32-E72D297353CC}">
              <c16:uniqueId val="{00000002-A7E0-455A-A8CA-94462D54FE7C}"/>
            </c:ext>
          </c:extLst>
        </c:ser>
        <c:ser>
          <c:idx val="3"/>
          <c:order val="3"/>
          <c:tx>
            <c:strRef>
              <c:f>'(QS)-IAA'!$B$18</c:f>
              <c:strCache>
                <c:ptCount val="1"/>
                <c:pt idx="0">
                  <c:v>There were no eligible needs to meet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'(QS)-IAA'!$C$18:$Z$18</c:f>
              <c:numCache>
                <c:formatCode>#,##0</c:formatCode>
                <c:ptCount val="24"/>
                <c:pt idx="12">
                  <c:v>58</c:v>
                </c:pt>
                <c:pt idx="13">
                  <c:v>67</c:v>
                </c:pt>
              </c:numCache>
            </c:numRef>
          </c:val>
          <c:smooth val="0"/>
          <c:extLst>
            <c:ext xmlns:c16="http://schemas.microsoft.com/office/drawing/2014/chart" uri="{C3380CC4-5D6E-409C-BE32-E72D297353CC}">
              <c16:uniqueId val="{00000003-A7E0-455A-A8CA-94462D54FE7C}"/>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9.2377742103410099E-2"/>
          <c:y val="0.81308613019117293"/>
          <c:w val="0.89623312464611393"/>
          <c:h val="0.1810037043241935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0" i="0" u="none" strike="noStrike" kern="1200" spc="0" baseline="0">
                <a:solidFill>
                  <a:srgbClr val="0E2BBE"/>
                </a:solidFill>
                <a:latin typeface="+mn-lt"/>
                <a:ea typeface="+mn-ea"/>
                <a:cs typeface="+mn-cs"/>
              </a:defRPr>
            </a:pPr>
            <a:r>
              <a:rPr lang="en-GB" sz="1800" b="0"/>
              <a:t>Number in temporary accommodation</a:t>
            </a:r>
          </a:p>
        </c:rich>
      </c:tx>
      <c:layout>
        <c:manualLayout>
          <c:xMode val="edge"/>
          <c:yMode val="edge"/>
          <c:x val="0.16039694580269753"/>
          <c:y val="3.9618224383216279E-2"/>
        </c:manualLayout>
      </c:layout>
      <c:overlay val="0"/>
      <c:spPr>
        <a:noFill/>
        <a:ln>
          <a:noFill/>
        </a:ln>
        <a:effectLst/>
      </c:spPr>
      <c:txPr>
        <a:bodyPr rot="0" spcFirstLastPara="1" vertOverflow="ellipsis" vert="horz" wrap="square" anchor="ctr" anchorCtr="1"/>
        <a:lstStyle/>
        <a:p>
          <a:pPr algn="ctr">
            <a:defRPr sz="18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'(QS)-Temp Accom'!$B$8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'(QS)-Temp Accom'!$C$7:$Z$7</c15:sqref>
                  </c15:fullRef>
                </c:ext>
              </c:extLst>
              <c:f>'(QS)-Temp Accom'!$C$7:$P$7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'(QS)-Temp Accom'!$C$8:$Z$8</c15:sqref>
                  </c15:fullRef>
                </c:ext>
              </c:extLst>
              <c:f>'(QS)-Temp Accom'!$C$8:$P$8</c:f>
              <c:numCache>
                <c:formatCode>0</c:formatCode>
                <c:ptCount val="14"/>
                <c:pt idx="0">
                  <c:v>142</c:v>
                </c:pt>
                <c:pt idx="1">
                  <c:v>141</c:v>
                </c:pt>
                <c:pt idx="2">
                  <c:v>145</c:v>
                </c:pt>
                <c:pt idx="3">
                  <c:v>151</c:v>
                </c:pt>
                <c:pt idx="4">
                  <c:v>151</c:v>
                </c:pt>
                <c:pt idx="5">
                  <c:v>151</c:v>
                </c:pt>
                <c:pt idx="6">
                  <c:v>158</c:v>
                </c:pt>
                <c:pt idx="7">
                  <c:v>154</c:v>
                </c:pt>
                <c:pt idx="8">
                  <c:v>155</c:v>
                </c:pt>
                <c:pt idx="9">
                  <c:v>161</c:v>
                </c:pt>
                <c:pt idx="10">
                  <c:v>166</c:v>
                </c:pt>
                <c:pt idx="11">
                  <c:v>164</c:v>
                </c:pt>
                <c:pt idx="12">
                  <c:v>164</c:v>
                </c:pt>
                <c:pt idx="13">
                  <c:v>174</c:v>
                </c:pt>
              </c:numCache>
            </c:numRef>
          </c:val>
          <c:smooth val="0"/>
          <c:extLst>
            <c:ext xmlns:c16="http://schemas.microsoft.com/office/drawing/2014/chart" uri="{C3380CC4-5D6E-409C-BE32-E72D297353CC}">
              <c16:uniqueId val="{00000000-DCA6-4ADC-B8AD-20460C19D461}"/>
            </c:ext>
          </c:extLst>
        </c:ser>
        <c:ser>
          <c:idx val="1"/>
          <c:order val="1"/>
          <c:tx>
            <c:strRef>
              <c:f>'(QS)-Temp Accom'!$B$9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'(QS)-Temp Accom'!$C$7:$Z$7</c15:sqref>
                  </c15:fullRef>
                </c:ext>
              </c:extLst>
              <c:f>'(QS)-Temp Accom'!$C$7:$P$7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'(QS)-Temp Accom'!$C$9:$N$9</c15:sqref>
                  </c15:fullRef>
                </c:ext>
              </c:extLst>
              <c:f>'(QS)-Temp Accom'!$C$9:$N$9</c:f>
              <c:numCache>
                <c:formatCode>0</c:formatCode>
                <c:ptCount val="12"/>
              </c:numCache>
            </c:numRef>
          </c:val>
          <c:smooth val="0"/>
          <c:extLst>
            <c:ext xmlns:c16="http://schemas.microsoft.com/office/drawing/2014/chart" uri="{C3380CC4-5D6E-409C-BE32-E72D297353CC}">
              <c16:uniqueId val="{00000001-DCA6-4ADC-B8AD-20460C19D461}"/>
            </c:ext>
          </c:extLst>
        </c:ser>
        <c:ser>
          <c:idx val="2"/>
          <c:order val="2"/>
          <c:tx>
            <c:strRef>
              <c:f>'(QS)-Temp Accom'!$B$10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'(QS)-Temp Accom'!$C$7:$Z$7</c15:sqref>
                  </c15:fullRef>
                </c:ext>
              </c:extLst>
              <c:f>'(QS)-Temp Accom'!$C$7:$P$7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'(QS)-Temp Accom'!$C$10:$N$10</c15:sqref>
                  </c15:fullRef>
                </c:ext>
              </c:extLst>
              <c:f>'(QS)-Temp Accom'!$C$10:$N$10</c:f>
              <c:numCache>
                <c:formatCode>0</c:formatCode>
                <c:ptCount val="12"/>
              </c:numCache>
            </c:numRef>
          </c:val>
          <c:smooth val="0"/>
          <c:extLst>
            <c:ext xmlns:c16="http://schemas.microsoft.com/office/drawing/2014/chart" uri="{C3380CC4-5D6E-409C-BE32-E72D297353CC}">
              <c16:uniqueId val="{00000002-DCA6-4ADC-B8AD-20460C19D46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in val="125"/>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3209882794661385"/>
          <c:y val="0.93117321009031173"/>
          <c:w val="0.54056576261300671"/>
          <c:h val="6.882678990968825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r>
              <a:rPr lang="en-GB" sz="1800" b="0"/>
              <a:t>Test1</a:t>
            </a:r>
          </a:p>
        </c:rich>
      </c:tx>
      <c:layout>
        <c:manualLayout>
          <c:xMode val="edge"/>
          <c:yMode val="edge"/>
          <c:x val="0.44317124758675291"/>
          <c:y val="4.279688301651751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6.7974955764464606E-2"/>
          <c:y val="0.16643958214968593"/>
          <c:w val="0.89596882356918495"/>
          <c:h val="0.64215816687764171"/>
        </c:manualLayout>
      </c:layout>
      <c:lineChart>
        <c:grouping val="standard"/>
        <c:varyColors val="0"/>
        <c:ser>
          <c:idx val="0"/>
          <c:order val="0"/>
          <c:tx>
            <c:strRef>
              <c:f>'(QS)-Temp Accom'!$AF$9</c:f>
              <c:strCache>
                <c:ptCount val="1"/>
                <c:pt idx="0">
                  <c:v>Ambition</c:v>
                </c:pt>
              </c:strCache>
            </c:strRef>
          </c:tx>
          <c:spPr>
            <a:ln w="28575" cap="rnd">
              <a:solidFill>
                <a:schemeClr val="tx1"/>
              </a:solidFill>
              <a:prstDash val="sysDot"/>
              <a:round/>
            </a:ln>
            <a:effectLst/>
          </c:spPr>
          <c:marker>
            <c:symbol val="none"/>
          </c:marker>
          <c:cat>
            <c:numRef>
              <c:f>'(QS)-Temp Accom'!$AG$7:$BD$7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'(QS)-Temp Accom'!$AG$9:$BD$9</c:f>
              <c:numCache>
                <c:formatCode>"£"#,##0_);\("£"#,##0\)</c:formatCode>
                <c:ptCount val="24"/>
              </c:numCache>
            </c:numRef>
          </c:val>
          <c:smooth val="0"/>
          <c:extLst>
            <c:ext xmlns:c16="http://schemas.microsoft.com/office/drawing/2014/chart" uri="{C3380CC4-5D6E-409C-BE32-E72D297353CC}">
              <c16:uniqueId val="{00000000-CB8A-4F6D-A20C-A356F8BD64A3}"/>
            </c:ext>
          </c:extLst>
        </c:ser>
        <c:ser>
          <c:idx val="1"/>
          <c:order val="1"/>
          <c:tx>
            <c:strRef>
              <c:f>'(QS)-Temp Accom'!$AF$10</c:f>
              <c:strCache>
                <c:ptCount val="1"/>
                <c:pt idx="0">
                  <c:v>Target</c:v>
                </c:pt>
              </c:strCache>
            </c:strRef>
          </c:tx>
          <c:spPr>
            <a:ln w="28575" cap="rnd">
              <a:solidFill>
                <a:srgbClr val="FF0000"/>
              </a:solidFill>
              <a:round/>
            </a:ln>
            <a:effectLst/>
          </c:spPr>
          <c:marker>
            <c:symbol val="none"/>
          </c:marker>
          <c:cat>
            <c:numRef>
              <c:f>'(QS)-Temp Accom'!$AG$7:$BD$7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'(QS)-Temp Accom'!$AG$10:$BD$10</c:f>
              <c:numCache>
                <c:formatCode>"£"#,##0_);\("£"#,##0\)</c:formatCode>
                <c:ptCount val="24"/>
              </c:numCache>
            </c:numRef>
          </c:val>
          <c:smooth val="0"/>
          <c:extLst>
            <c:ext xmlns:c16="http://schemas.microsoft.com/office/drawing/2014/chart" uri="{C3380CC4-5D6E-409C-BE32-E72D297353CC}">
              <c16:uniqueId val="{00000001-CB8A-4F6D-A20C-A356F8BD64A3}"/>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1463979418114435"/>
          <c:y val="0.9284596342352599"/>
          <c:w val="0.37555094731749322"/>
          <c:h val="6.80154441526130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Number of Carers Recorded on Eclipse</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'(QS) - Carers'!$B$8</c:f>
              <c:strCache>
                <c:ptCount val="1"/>
                <c:pt idx="0">
                  <c:v>Actual</c:v>
                </c:pt>
              </c:strCache>
            </c:strRef>
          </c:tx>
          <c:spPr>
            <a:ln w="28575" cap="rnd">
              <a:solidFill>
                <a:srgbClr val="FF0000"/>
              </a:solidFill>
              <a:round/>
            </a:ln>
            <a:effectLst/>
          </c:spPr>
          <c:marker>
            <c:symbol val="circle"/>
            <c:size val="5"/>
            <c:spPr>
              <a:solidFill>
                <a:srgbClr val="FF0000"/>
              </a:solidFill>
              <a:ln w="9525">
                <a:no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Carers'!$C$8:$Z$8</c:f>
              <c:numCache>
                <c:formatCode>_-* #,##0_-;\-* #,##0_-;_-* "-"??_-;_-@_-</c:formatCode>
                <c:ptCount val="24"/>
                <c:pt idx="11">
                  <c:v>2626</c:v>
                </c:pt>
                <c:pt idx="12">
                  <c:v>2687</c:v>
                </c:pt>
                <c:pt idx="13">
                  <c:v>2708</c:v>
                </c:pt>
              </c:numCache>
            </c:numRef>
          </c:val>
          <c:smooth val="0"/>
          <c:extLst>
            <c:ext xmlns:c16="http://schemas.microsoft.com/office/drawing/2014/chart" uri="{C3380CC4-5D6E-409C-BE32-E72D297353CC}">
              <c16:uniqueId val="{00000000-A5B3-4D68-99BB-CDEC18F5F9D5}"/>
            </c:ext>
          </c:extLst>
        </c:ser>
        <c:ser>
          <c:idx val="1"/>
          <c:order val="1"/>
          <c:tx>
            <c:strRef>
              <c:f>'(QS) - Carers'!$B$9</c:f>
              <c:strCache>
                <c:ptCount val="1"/>
                <c:pt idx="0">
                  <c:v>Ambition</c:v>
                </c:pt>
              </c:strCache>
            </c:strRef>
          </c:tx>
          <c:spPr>
            <a:ln w="28575" cap="rnd">
              <a:solidFill>
                <a:schemeClr val="accent2"/>
              </a:solidFill>
              <a:prstDash val="sysDot"/>
              <a:round/>
            </a:ln>
            <a:effectLst/>
          </c:spPr>
          <c:marker>
            <c:symbol val="circle"/>
            <c:size val="5"/>
            <c:spPr>
              <a:solidFill>
                <a:schemeClr val="accent2"/>
              </a:solidFill>
              <a:ln w="9525">
                <a:no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Carers'!$C$9:$N$9</c:f>
              <c:numCache>
                <c:formatCode>_-* #,##0_-;\-* #,##0_-;_-* "-"??_-;_-@_-</c:formatCode>
                <c:ptCount val="12"/>
              </c:numCache>
            </c:numRef>
          </c:val>
          <c:smooth val="0"/>
          <c:extLst>
            <c:ext xmlns:c16="http://schemas.microsoft.com/office/drawing/2014/chart" uri="{C3380CC4-5D6E-409C-BE32-E72D297353CC}">
              <c16:uniqueId val="{00000001-A5B3-4D68-99BB-CDEC18F5F9D5}"/>
            </c:ext>
          </c:extLst>
        </c:ser>
        <c:ser>
          <c:idx val="2"/>
          <c:order val="2"/>
          <c:tx>
            <c:strRef>
              <c:f>'(QS) - Carers'!$B$10</c:f>
              <c:strCache>
                <c:ptCount val="1"/>
                <c:pt idx="0">
                  <c:v>Target</c:v>
                </c:pt>
              </c:strCache>
            </c:strRef>
          </c:tx>
          <c:spPr>
            <a:ln w="28575" cap="rnd">
              <a:solidFill>
                <a:srgbClr val="0B2399"/>
              </a:solidFill>
              <a:round/>
            </a:ln>
            <a:effectLst/>
          </c:spPr>
          <c:marker>
            <c:symbol val="circle"/>
            <c:size val="5"/>
            <c:spPr>
              <a:solidFill>
                <a:srgbClr val="0E2BBE"/>
              </a:solidFill>
              <a:ln w="9525">
                <a:solidFill>
                  <a:schemeClr val="accent3"/>
                </a:solidFill>
              </a:ln>
              <a:effectLst/>
            </c:spPr>
          </c:marker>
          <c:dPt>
            <c:idx val="0"/>
            <c:marker>
              <c:symbol val="circle"/>
              <c:size val="5"/>
              <c:spPr>
                <a:solidFill>
                  <a:srgbClr val="0E2BBE"/>
                </a:solidFill>
                <a:ln w="9525">
                  <a:noFill/>
                </a:ln>
                <a:effectLst/>
              </c:spPr>
            </c:marker>
            <c:bubble3D val="0"/>
            <c:extLst>
              <c:ext xmlns:c16="http://schemas.microsoft.com/office/drawing/2014/chart" uri="{C3380CC4-5D6E-409C-BE32-E72D297353CC}">
                <c16:uniqueId val="{00000000-FFC3-4FDE-9947-0B6D2DFAE9E6}"/>
              </c:ext>
            </c:extLst>
          </c:dPt>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Carers'!$C$10:$N$10</c:f>
              <c:numCache>
                <c:formatCode>_-* #,##0_-;\-* #,##0_-;_-* "-"??_-;_-@_-</c:formatCode>
                <c:ptCount val="12"/>
              </c:numCache>
            </c:numRef>
          </c:val>
          <c:smooth val="0"/>
          <c:extLst>
            <c:ext xmlns:c16="http://schemas.microsoft.com/office/drawing/2014/chart" uri="{C3380CC4-5D6E-409C-BE32-E72D297353CC}">
              <c16:uniqueId val="{00000002-A5B3-4D68-99BB-CDEC18F5F9D5}"/>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Carer's Assessment (Monthly Summary)</a:t>
            </a:r>
          </a:p>
        </c:rich>
      </c:tx>
      <c:layout>
        <c:manualLayout>
          <c:xMode val="edge"/>
          <c:yMode val="edge"/>
          <c:x val="0.31368263409745328"/>
          <c:y val="1.7730496453900711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1098685802572553"/>
          <c:w val="0.89596882356918495"/>
          <c:h val="0.66243156373031498"/>
        </c:manualLayout>
      </c:layout>
      <c:lineChart>
        <c:grouping val="standard"/>
        <c:varyColors val="0"/>
        <c:ser>
          <c:idx val="0"/>
          <c:order val="0"/>
          <c:tx>
            <c:strRef>
              <c:f>'(QS) - Carers'!$B$12</c:f>
              <c:strCache>
                <c:ptCount val="1"/>
                <c:pt idx="0">
                  <c:v>Carer's Assessment offered and accepted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Carers'!$C$12:$Z$12</c:f>
              <c:numCache>
                <c:formatCode>_-* #,##0_-;\-* #,##0_-;_-* "-"??_-;_-@_-</c:formatCode>
                <c:ptCount val="24"/>
                <c:pt idx="12">
                  <c:v>138</c:v>
                </c:pt>
                <c:pt idx="13">
                  <c:v>128</c:v>
                </c:pt>
              </c:numCache>
            </c:numRef>
          </c:val>
          <c:smooth val="0"/>
          <c:extLst>
            <c:ext xmlns:c16="http://schemas.microsoft.com/office/drawing/2014/chart" uri="{C3380CC4-5D6E-409C-BE32-E72D297353CC}">
              <c16:uniqueId val="{00000000-FFB7-4E49-B0F4-C1B2FA6AF474}"/>
            </c:ext>
          </c:extLst>
        </c:ser>
        <c:ser>
          <c:idx val="1"/>
          <c:order val="1"/>
          <c:tx>
            <c:strRef>
              <c:f>'(QS) - Carers'!$B$13</c:f>
              <c:strCache>
                <c:ptCount val="1"/>
                <c:pt idx="0">
                  <c:v>Carer's Assessment offered and declined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Carers'!$C$13:$Z$13</c:f>
              <c:numCache>
                <c:formatCode>_-* #,##0_-;\-* #,##0_-;_-* "-"??_-;_-@_-</c:formatCode>
                <c:ptCount val="24"/>
                <c:pt idx="12">
                  <c:v>93</c:v>
                </c:pt>
                <c:pt idx="13">
                  <c:v>79</c:v>
                </c:pt>
              </c:numCache>
            </c:numRef>
          </c:val>
          <c:smooth val="0"/>
          <c:extLst>
            <c:ext xmlns:c16="http://schemas.microsoft.com/office/drawing/2014/chart" uri="{C3380CC4-5D6E-409C-BE32-E72D297353CC}">
              <c16:uniqueId val="{00000004-FFB7-4E49-B0F4-C1B2FA6AF474}"/>
            </c:ext>
          </c:extLst>
        </c:ser>
        <c:ser>
          <c:idx val="2"/>
          <c:order val="2"/>
          <c:tx>
            <c:strRef>
              <c:f>'(QS) - Carers'!$B$14</c:f>
              <c:strCache>
                <c:ptCount val="1"/>
                <c:pt idx="0">
                  <c:v>Not offered at this time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Carers'!$C$14:$Z$14</c:f>
              <c:numCache>
                <c:formatCode>_-* #,##0_-;\-* #,##0_-;_-* "-"??_-;_-@_-</c:formatCode>
                <c:ptCount val="24"/>
                <c:pt idx="12">
                  <c:v>85</c:v>
                </c:pt>
                <c:pt idx="13">
                  <c:v>86</c:v>
                </c:pt>
              </c:numCache>
            </c:numRef>
          </c:val>
          <c:smooth val="0"/>
          <c:extLst>
            <c:ext xmlns:c16="http://schemas.microsoft.com/office/drawing/2014/chart" uri="{C3380CC4-5D6E-409C-BE32-E72D297353CC}">
              <c16:uniqueId val="{00000005-FFB7-4E49-B0F4-C1B2FA6AF474}"/>
            </c:ext>
          </c:extLst>
        </c:ser>
        <c:ser>
          <c:idx val="3"/>
          <c:order val="3"/>
          <c:tx>
            <c:strRef>
              <c:f>'(QS) - Carers'!$B$15</c:f>
              <c:strCache>
                <c:ptCount val="1"/>
                <c:pt idx="0">
                  <c:v>Number of completed carers assessments in the month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Carers'!$C$15:$Z$15</c:f>
              <c:numCache>
                <c:formatCode>_-* #,##0_-;\-* #,##0_-;_-* "-"??_-;_-@_-</c:formatCode>
                <c:ptCount val="24"/>
                <c:pt idx="12">
                  <c:v>101</c:v>
                </c:pt>
                <c:pt idx="13">
                  <c:v>100</c:v>
                </c:pt>
              </c:numCache>
            </c:numRef>
          </c:val>
          <c:smooth val="0"/>
          <c:extLst>
            <c:ext xmlns:c16="http://schemas.microsoft.com/office/drawing/2014/chart" uri="{C3380CC4-5D6E-409C-BE32-E72D297353CC}">
              <c16:uniqueId val="{00000006-FFB7-4E49-B0F4-C1B2FA6AF474}"/>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9.0417014049714375E-2"/>
          <c:y val="0.85214869381561675"/>
          <c:w val="0.89623312464611393"/>
          <c:h val="0.141941180692257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r>
              <a:rPr lang="en-GB" sz="1800" b="0"/>
              <a:t>Turnover rate</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endParaRPr lang="en-US"/>
        </a:p>
      </c:txPr>
    </c:title>
    <c:autoTitleDeleted val="0"/>
    <c:plotArea>
      <c:layout/>
      <c:barChart>
        <c:barDir val="col"/>
        <c:grouping val="clustered"/>
        <c:varyColors val="0"/>
        <c:ser>
          <c:idx val="0"/>
          <c:order val="0"/>
          <c:tx>
            <c:strRef>
              <c:f>'(WF)-Turnover'!$B$8</c:f>
              <c:strCache>
                <c:ptCount val="1"/>
                <c:pt idx="0">
                  <c:v>Starters</c:v>
                </c:pt>
              </c:strCache>
            </c:strRef>
          </c:tx>
          <c:spPr>
            <a:solidFill>
              <a:schemeClr val="accent1"/>
            </a:solidFill>
            <a:ln>
              <a:solidFill>
                <a:srgbClr val="0B2399"/>
              </a:solidFill>
            </a:ln>
            <a:effectLst/>
          </c:spPr>
          <c:invertIfNegative val="0"/>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'(WF)-Turnover'!$C$8:$Z$8</c:f>
              <c:numCache>
                <c:formatCode>_-* #,##0_-;\-* #,##0_-;_-* "-"??_-;_-@_-</c:formatCode>
                <c:ptCount val="24"/>
                <c:pt idx="0">
                  <c:v>15</c:v>
                </c:pt>
                <c:pt idx="1">
                  <c:v>21</c:v>
                </c:pt>
                <c:pt idx="2">
                  <c:v>26</c:v>
                </c:pt>
                <c:pt idx="3">
                  <c:v>17</c:v>
                </c:pt>
                <c:pt idx="4">
                  <c:v>10</c:v>
                </c:pt>
                <c:pt idx="5">
                  <c:v>23</c:v>
                </c:pt>
                <c:pt idx="6">
                  <c:v>20</c:v>
                </c:pt>
                <c:pt idx="7">
                  <c:v>20</c:v>
                </c:pt>
                <c:pt idx="8">
                  <c:v>9</c:v>
                </c:pt>
                <c:pt idx="9">
                  <c:v>23</c:v>
                </c:pt>
                <c:pt idx="10">
                  <c:v>15</c:v>
                </c:pt>
                <c:pt idx="11">
                  <c:v>24</c:v>
                </c:pt>
                <c:pt idx="12">
                  <c:v>13</c:v>
                </c:pt>
                <c:pt idx="13">
                  <c:v>10</c:v>
                </c:pt>
              </c:numCache>
            </c:numRef>
          </c:val>
          <c:extLst>
            <c:ext xmlns:c16="http://schemas.microsoft.com/office/drawing/2014/chart" uri="{C3380CC4-5D6E-409C-BE32-E72D297353CC}">
              <c16:uniqueId val="{00000000-DB66-4416-A225-B0FDA7109C88}"/>
            </c:ext>
          </c:extLst>
        </c:ser>
        <c:ser>
          <c:idx val="1"/>
          <c:order val="1"/>
          <c:tx>
            <c:strRef>
              <c:f>'(WF)-Turnover'!$B$9</c:f>
              <c:strCache>
                <c:ptCount val="1"/>
                <c:pt idx="0">
                  <c:v>Terminations</c:v>
                </c:pt>
              </c:strCache>
            </c:strRef>
          </c:tx>
          <c:spPr>
            <a:solidFill>
              <a:schemeClr val="accent2"/>
            </a:solidFill>
            <a:ln>
              <a:solidFill>
                <a:schemeClr val="tx1"/>
              </a:solidFill>
              <a:prstDash val="sysDot"/>
            </a:ln>
            <a:effectLst/>
          </c:spPr>
          <c:invertIfNegative val="0"/>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'(WF)-Turnover'!$C$9:$Z$9</c:f>
              <c:numCache>
                <c:formatCode>_-* #,##0_-;\-* #,##0_-;_-* "-"??_-;_-@_-</c:formatCode>
                <c:ptCount val="24"/>
                <c:pt idx="0">
                  <c:v>15</c:v>
                </c:pt>
                <c:pt idx="1">
                  <c:v>13</c:v>
                </c:pt>
                <c:pt idx="2">
                  <c:v>18</c:v>
                </c:pt>
                <c:pt idx="3">
                  <c:v>21</c:v>
                </c:pt>
                <c:pt idx="4">
                  <c:v>17</c:v>
                </c:pt>
                <c:pt idx="5">
                  <c:v>23</c:v>
                </c:pt>
                <c:pt idx="6">
                  <c:v>13</c:v>
                </c:pt>
                <c:pt idx="7">
                  <c:v>15</c:v>
                </c:pt>
                <c:pt idx="8">
                  <c:v>8</c:v>
                </c:pt>
                <c:pt idx="9">
                  <c:v>9</c:v>
                </c:pt>
                <c:pt idx="10">
                  <c:v>10</c:v>
                </c:pt>
                <c:pt idx="11">
                  <c:v>12</c:v>
                </c:pt>
                <c:pt idx="12">
                  <c:v>12</c:v>
                </c:pt>
                <c:pt idx="13">
                  <c:v>21</c:v>
                </c:pt>
              </c:numCache>
            </c:numRef>
          </c:val>
          <c:extLst>
            <c:ext xmlns:c16="http://schemas.microsoft.com/office/drawing/2014/chart" uri="{C3380CC4-5D6E-409C-BE32-E72D297353CC}">
              <c16:uniqueId val="{00000001-DB66-4416-A225-B0FDA7109C88}"/>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'(WF)-Turnover'!$B$10</c:f>
              <c:strCache>
                <c:ptCount val="1"/>
                <c:pt idx="0">
                  <c:v>Difference</c:v>
                </c:pt>
              </c:strCache>
            </c:strRef>
          </c:tx>
          <c:spPr>
            <a:ln w="28575" cap="rnd">
              <a:solidFill>
                <a:srgbClr val="92D050"/>
              </a:solidFill>
              <a:round/>
            </a:ln>
            <a:effectLst/>
          </c:spPr>
          <c:marker>
            <c:symbol val="none"/>
          </c:marker>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'(WF)-Turnover'!$C$10:$Z$10</c:f>
              <c:numCache>
                <c:formatCode>_-* #,##0_-;\-* #,##0_-;_-* "-"??_-;_-@_-</c:formatCode>
                <c:ptCount val="24"/>
                <c:pt idx="0">
                  <c:v>0</c:v>
                </c:pt>
                <c:pt idx="1">
                  <c:v>8</c:v>
                </c:pt>
                <c:pt idx="2">
                  <c:v>8</c:v>
                </c:pt>
                <c:pt idx="3">
                  <c:v>-4</c:v>
                </c:pt>
                <c:pt idx="4">
                  <c:v>-7</c:v>
                </c:pt>
                <c:pt idx="5">
                  <c:v>0</c:v>
                </c:pt>
                <c:pt idx="6">
                  <c:v>7</c:v>
                </c:pt>
                <c:pt idx="7">
                  <c:v>5</c:v>
                </c:pt>
                <c:pt idx="8">
                  <c:v>1</c:v>
                </c:pt>
                <c:pt idx="9">
                  <c:v>14</c:v>
                </c:pt>
                <c:pt idx="10">
                  <c:v>5</c:v>
                </c:pt>
                <c:pt idx="11">
                  <c:v>12</c:v>
                </c:pt>
                <c:pt idx="12">
                  <c:v>1</c:v>
                </c:pt>
                <c:pt idx="13">
                  <c:v>-11</c:v>
                </c:pt>
              </c:numCache>
            </c:numRef>
          </c:val>
          <c:smooth val="0"/>
          <c:extLst>
            <c:ext xmlns:c16="http://schemas.microsoft.com/office/drawing/2014/chart" uri="{C3380CC4-5D6E-409C-BE32-E72D297353CC}">
              <c16:uniqueId val="{00000002-DB66-4416-A225-B0FDA7109C88}"/>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Adult Social Care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'(WF)-Turnover (2)'!$B$6:$C$6</c:f>
              <c:numCache>
                <c:formatCode>mmm\-yy</c:formatCode>
                <c:ptCount val="2"/>
                <c:pt idx="0">
                  <c:v>45748</c:v>
                </c:pt>
                <c:pt idx="1">
                  <c:v>45778</c:v>
                </c:pt>
              </c:numCache>
            </c:numRef>
          </c:cat>
          <c:val>
            <c:numRef>
              <c:f>'(WF)-Turnover (2)'!$B$7:$C$7</c:f>
              <c:numCache>
                <c:formatCode>_-* #,##0_-;\-* #,##0_-;_-* "-"??_-;_-@_-</c:formatCode>
                <c:ptCount val="2"/>
                <c:pt idx="0">
                  <c:v>5</c:v>
                </c:pt>
                <c:pt idx="1">
                  <c:v>8</c:v>
                </c:pt>
              </c:numCache>
            </c:numRef>
          </c:val>
          <c:extLst>
            <c:ext xmlns:c16="http://schemas.microsoft.com/office/drawing/2014/chart" uri="{C3380CC4-5D6E-409C-BE32-E72D297353CC}">
              <c16:uniqueId val="{00000000-3616-44A6-8D28-C6DE5F2A9834}"/>
            </c:ext>
          </c:extLst>
        </c:ser>
        <c:ser>
          <c:idx val="1"/>
          <c:order val="1"/>
          <c:tx>
            <c:strRef>
              <c:f>'(WF)-Turnover (2)'!$A$8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'(WF)-Turnover (2)'!$B$6:$C$6</c:f>
              <c:numCache>
                <c:formatCode>mmm\-yy</c:formatCode>
                <c:ptCount val="2"/>
                <c:pt idx="0">
                  <c:v>45748</c:v>
                </c:pt>
                <c:pt idx="1">
                  <c:v>45778</c:v>
                </c:pt>
              </c:numCache>
            </c:numRef>
          </c:cat>
          <c:val>
            <c:numRef>
              <c:f>'(WF)-Turnover (2)'!$B$8:$C$8</c:f>
              <c:numCache>
                <c:formatCode>_-* #,##0_-;\-* #,##0_-;_-* "-"??_-;_-@_-</c:formatCode>
                <c:ptCount val="2"/>
                <c:pt idx="0">
                  <c:v>4</c:v>
                </c:pt>
                <c:pt idx="1">
                  <c:v>7</c:v>
                </c:pt>
              </c:numCache>
            </c:numRef>
          </c:val>
          <c:extLst>
            <c:ext xmlns:c16="http://schemas.microsoft.com/office/drawing/2014/chart" uri="{C3380CC4-5D6E-409C-BE32-E72D297353CC}">
              <c16:uniqueId val="{00000001-3616-44A6-8D28-C6DE5F2A9834}"/>
            </c:ext>
          </c:extLst>
        </c:ser>
        <c:ser>
          <c:idx val="2"/>
          <c:order val="2"/>
          <c:tx>
            <c:strRef>
              <c:f>'(WF)-Turnover (2)'!$A$9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'(WF)-Turnover (2)'!$B$6:$C$6</c:f>
              <c:numCache>
                <c:formatCode>mmm\-yy</c:formatCode>
                <c:ptCount val="2"/>
                <c:pt idx="0">
                  <c:v>45748</c:v>
                </c:pt>
                <c:pt idx="1">
                  <c:v>45778</c:v>
                </c:pt>
              </c:numCache>
            </c:numRef>
          </c:cat>
          <c:val>
            <c:numRef>
              <c:f>'(WF)-Turnover (2)'!$B$9:$C$9</c:f>
              <c:numCache>
                <c:formatCode>_-* #,##0_-;\-* #,##0_-;_-* "-"??_-;_-@_-</c:formatCode>
                <c:ptCount val="2"/>
                <c:pt idx="0">
                  <c:v>1</c:v>
                </c:pt>
                <c:pt idx="1">
                  <c:v>1</c:v>
                </c:pt>
              </c:numCache>
            </c:numRef>
          </c:val>
          <c:extLst>
            <c:ext xmlns:c16="http://schemas.microsoft.com/office/drawing/2014/chart" uri="{C3380CC4-5D6E-409C-BE32-E72D297353CC}">
              <c16:uniqueId val="{00000002-3616-44A6-8D28-C6DE5F2A9834}"/>
            </c:ext>
          </c:extLst>
        </c:ser>
        <c:dLbls>
          <c:showLegendKey val="0"/>
          <c:showVal val="0"/>
          <c:showCatName val="0"/>
          <c:showSerName val="0"/>
          <c:showPercent val="0"/>
          <c:showBubbleSize val="0"/>
        </c:dLbls>
        <c:gapWidth val="219"/>
        <c:overlap val="-27"/>
        <c:axId val="1316403224"/>
        <c:axId val="1316402144"/>
      </c:barChart>
      <c:cat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0"/>
        <c:lblAlgn val="ctr"/>
        <c:lblOffset val="100"/>
        <c:noMultiLvlLbl val="1"/>
      </c:cat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976938113758882"/>
          <c:w val="0.89596882356918495"/>
          <c:h val="0.67967253517936266"/>
        </c:manualLayout>
      </c:layout>
      <c:lineChart>
        <c:grouping val="standard"/>
        <c:varyColors val="0"/>
        <c:ser>
          <c:idx val="1"/>
          <c:order val="1"/>
          <c:tx>
            <c:strRef>
              <c:f>'(PE) - Adult Complaints'!$AB$9</c:f>
              <c:strCache>
                <c:ptCount val="1"/>
                <c:pt idx="0">
                  <c:v>% out of timescale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Adult Complaints'!$AC$7:$BA$7</c:f>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f>'(PE) - Adult Complaints'!$AC$9:$BA$9</c:f>
              <c:numCache>
                <c:formatCode>0%</c:formatCode>
                <c:ptCount val="25"/>
                <c:pt idx="0">
                  <c:v>0.66666666666666663</c:v>
                </c:pt>
                <c:pt idx="1">
                  <c:v>1</c:v>
                </c:pt>
                <c:pt idx="2">
                  <c:v>0.5</c:v>
                </c:pt>
                <c:pt idx="3">
                  <c:v>0.66666666666666663</c:v>
                </c:pt>
                <c:pt idx="4">
                  <c:v>0.375</c:v>
                </c:pt>
                <c:pt idx="5">
                  <c:v>0.58333333333333337</c:v>
                </c:pt>
                <c:pt idx="6">
                  <c:v>0.42857142857142855</c:v>
                </c:pt>
                <c:pt idx="7">
                  <c:v>0.55555555555555558</c:v>
                </c:pt>
                <c:pt idx="8">
                  <c:v>0.83333333333333337</c:v>
                </c:pt>
                <c:pt idx="9">
                  <c:v>0.7142857142857143</c:v>
                </c:pt>
                <c:pt idx="10">
                  <c:v>0.55555555555555558</c:v>
                </c:pt>
                <c:pt idx="11">
                  <c:v>0.5</c:v>
                </c:pt>
                <c:pt idx="12">
                  <c:v>0.33333333333333331</c:v>
                </c:pt>
                <c:pt idx="13">
                  <c:v>0.25</c:v>
                </c:pt>
              </c:numCache>
            </c:numRef>
          </c:val>
          <c:smooth val="0"/>
          <c:extLst>
            <c:ext xmlns:c16="http://schemas.microsoft.com/office/drawing/2014/chart" uri="{C3380CC4-5D6E-409C-BE32-E72D297353CC}">
              <c16:uniqueId val="{00000001-FDBC-4707-9FFF-FFFD2CB57523}"/>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Complaints'!$AB$8</c15:sqref>
                        </c15:formulaRef>
                      </c:ext>
                    </c:extLst>
                    <c:strCache>
                      <c:ptCount val="1"/>
                      <c:pt idx="0">
                        <c:v>Open</c:v>
                      </c:pt>
                    </c:strCache>
                  </c:strRef>
                </c:tx>
                <c:spPr>
                  <a:ln w="28575" cap="rnd">
                    <a:solidFill>
                      <a:srgbClr val="0B2399"/>
                    </a:solidFill>
                    <a:round/>
                  </a:ln>
                  <a:effectLst/>
                </c:spPr>
                <c:marker>
                  <c:symbol val="none"/>
                </c:marker>
                <c:cat>
                  <c:numRef>
                    <c:extLst>
                      <c:ext uri="{02D57815-91ED-43cb-92C2-25804820EDAC}">
                        <c15:formulaRef>
                          <c15:sqref>'(PE) - Adult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c:ext uri="{02D57815-91ED-43cb-92C2-25804820EDAC}">
                        <c15:formulaRef>
                          <c15:sqref>'(PE) - Adult Complaints'!$AC$8:$AN$8</c15:sqref>
                        </c15:formulaRef>
                      </c:ext>
                    </c:extLst>
                    <c:numCache>
                      <c:formatCode>_-* #,##0_-;\-* #,##0_-;_-* "-"??_-;_-@_-</c:formatCode>
                      <c:ptCount val="12"/>
                      <c:pt idx="0">
                        <c:v>6</c:v>
                      </c:pt>
                      <c:pt idx="1">
                        <c:v>5</c:v>
                      </c:pt>
                      <c:pt idx="2">
                        <c:v>6</c:v>
                      </c:pt>
                      <c:pt idx="3">
                        <c:v>3</c:v>
                      </c:pt>
                      <c:pt idx="4">
                        <c:v>8</c:v>
                      </c:pt>
                      <c:pt idx="5">
                        <c:v>12</c:v>
                      </c:pt>
                      <c:pt idx="6">
                        <c:v>7</c:v>
                      </c:pt>
                      <c:pt idx="7">
                        <c:v>9</c:v>
                      </c:pt>
                      <c:pt idx="8">
                        <c:v>6</c:v>
                      </c:pt>
                      <c:pt idx="9">
                        <c:v>7</c:v>
                      </c:pt>
                      <c:pt idx="10">
                        <c:v>9</c:v>
                      </c:pt>
                      <c:pt idx="11">
                        <c:v>4</c:v>
                      </c:pt>
                    </c:numCache>
                  </c:numRef>
                </c:val>
                <c:smooth val="0"/>
                <c:extLst>
                  <c:ext xmlns:c16="http://schemas.microsoft.com/office/drawing/2014/chart" uri="{C3380CC4-5D6E-409C-BE32-E72D297353CC}">
                    <c16:uniqueId val="{00000000-FDBC-4707-9FFF-FFFD2CB5752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Complaints'!$AB$10</c15:sqref>
                        </c15:formulaRef>
                      </c:ext>
                    </c:extLst>
                    <c:strCache>
                      <c:ptCount val="1"/>
                      <c:pt idx="0">
                        <c:v>Out of timescale</c:v>
                      </c:pt>
                    </c:strCache>
                  </c:strRef>
                </c:tx>
                <c:spPr>
                  <a:ln w="28575" cap="rnd">
                    <a:solidFill>
                      <a:srgbClr val="FF0000"/>
                    </a:solidFill>
                    <a:round/>
                  </a:ln>
                  <a:effectLst/>
                </c:spPr>
                <c:marker>
                  <c:symbol val="none"/>
                </c:marker>
                <c:cat>
                  <c:numRef>
                    <c:extLst xmlns:c15="http://schemas.microsoft.com/office/drawing/2012/chart">
                      <c:ext xmlns:c15="http://schemas.microsoft.com/office/drawing/2012/chart" uri="{02D57815-91ED-43cb-92C2-25804820EDAC}">
                        <c15:formulaRef>
                          <c15:sqref>'(PE) - Adult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xmlns:c15="http://schemas.microsoft.com/office/drawing/2012/chart">
                      <c:ext xmlns:c15="http://schemas.microsoft.com/office/drawing/2012/chart" uri="{02D57815-91ED-43cb-92C2-25804820EDAC}">
                        <c15:formulaRef>
                          <c15:sqref>'(PE) - Adult Complaints'!$AC$10:$AN$10</c15:sqref>
                        </c15:formulaRef>
                      </c:ext>
                    </c:extLst>
                    <c:numCache>
                      <c:formatCode>_-* #,##0_-;\-* #,##0_-;_-* "-"??_-;_-@_-</c:formatCode>
                      <c:ptCount val="12"/>
                      <c:pt idx="0">
                        <c:v>4</c:v>
                      </c:pt>
                      <c:pt idx="1">
                        <c:v>5</c:v>
                      </c:pt>
                      <c:pt idx="2">
                        <c:v>3</c:v>
                      </c:pt>
                      <c:pt idx="3">
                        <c:v>2</c:v>
                      </c:pt>
                      <c:pt idx="4">
                        <c:v>3</c:v>
                      </c:pt>
                      <c:pt idx="5">
                        <c:v>7</c:v>
                      </c:pt>
                      <c:pt idx="6">
                        <c:v>3</c:v>
                      </c:pt>
                      <c:pt idx="7">
                        <c:v>5</c:v>
                      </c:pt>
                      <c:pt idx="8">
                        <c:v>5</c:v>
                      </c:pt>
                      <c:pt idx="9">
                        <c:v>5</c:v>
                      </c:pt>
                      <c:pt idx="10">
                        <c:v>5</c:v>
                      </c:pt>
                      <c:pt idx="11">
                        <c:v>2</c:v>
                      </c:pt>
                    </c:numCache>
                  </c:numRef>
                </c:val>
                <c:smooth val="0"/>
                <c:extLst xmlns:c15="http://schemas.microsoft.com/office/drawing/2012/chart">
                  <c:ext xmlns:c16="http://schemas.microsoft.com/office/drawing/2014/chart" uri="{C3380CC4-5D6E-409C-BE32-E72D297353CC}">
                    <c16:uniqueId val="{00000002-FDBC-4707-9FFF-FFFD2CB57523}"/>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GB" sz="1000"/>
              <a:t>Business Support &amp; Commissioning</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(2)'!$A$12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(2)'!$B$11:$M$11</c15:sqref>
                  </c15:fullRef>
                </c:ext>
              </c:extLst>
              <c:f>'(WF)-Turnover (2)'!$B$11:$C$11</c:f>
              <c:numCache>
                <c:formatCode>mmm\-yy</c:formatCode>
                <c:ptCount val="2"/>
                <c:pt idx="0">
                  <c:v>45748</c:v>
                </c:pt>
                <c:pt idx="1">
                  <c:v>45778</c:v>
                </c:pt>
              </c:numCache>
            </c:numRef>
          </c:cat>
          <c:val>
            <c:numRef>
              <c:extLst>
                <c:ext xmlns:c15="http://schemas.microsoft.com/office/drawing/2012/chart" uri="{02D57815-91ED-43cb-92C2-25804820EDAC}">
                  <c15:fullRef>
                    <c15:sqref>'(WF)-Turnover (2)'!$B$12:$M$12</c15:sqref>
                  </c15:fullRef>
                </c:ext>
              </c:extLst>
              <c:f>'(WF)-Turnover (2)'!$B$12:$C$12</c:f>
              <c:numCache>
                <c:formatCode>_-* #,##0_-;\-* #,##0_-;_-* "-"??_-;_-@_-</c:formatCode>
                <c:ptCount val="2"/>
                <c:pt idx="0">
                  <c:v>2</c:v>
                </c:pt>
                <c:pt idx="1">
                  <c:v>0</c:v>
                </c:pt>
              </c:numCache>
            </c:numRef>
          </c:val>
          <c:extLst>
            <c:ext xmlns:c16="http://schemas.microsoft.com/office/drawing/2014/chart" uri="{C3380CC4-5D6E-409C-BE32-E72D297353CC}">
              <c16:uniqueId val="{00000000-86FA-41B9-B677-6C0C865A2A16}"/>
            </c:ext>
          </c:extLst>
        </c:ser>
        <c:ser>
          <c:idx val="1"/>
          <c:order val="1"/>
          <c:tx>
            <c:strRef>
              <c:f>'(WF)-Turnover (2)'!$A$13</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(2)'!$B$11:$M$11</c15:sqref>
                  </c15:fullRef>
                </c:ext>
              </c:extLst>
              <c:f>'(WF)-Turnover (2)'!$B$11:$C$11</c:f>
              <c:numCache>
                <c:formatCode>mmm\-yy</c:formatCode>
                <c:ptCount val="2"/>
                <c:pt idx="0">
                  <c:v>45748</c:v>
                </c:pt>
                <c:pt idx="1">
                  <c:v>45778</c:v>
                </c:pt>
              </c:numCache>
            </c:numRef>
          </c:cat>
          <c:val>
            <c:numRef>
              <c:extLst>
                <c:ext xmlns:c15="http://schemas.microsoft.com/office/drawing/2012/chart" uri="{02D57815-91ED-43cb-92C2-25804820EDAC}">
                  <c15:fullRef>
                    <c15:sqref>'(WF)-Turnover (2)'!$B$13:$M$13</c15:sqref>
                  </c15:fullRef>
                </c:ext>
              </c:extLst>
              <c:f>'(WF)-Turnover (2)'!$B$13:$C$13</c:f>
              <c:numCache>
                <c:formatCode>_-* #,##0_-;\-* #,##0_-;_-* "-"??_-;_-@_-</c:formatCode>
                <c:ptCount val="2"/>
                <c:pt idx="0">
                  <c:v>2</c:v>
                </c:pt>
                <c:pt idx="1">
                  <c:v>2</c:v>
                </c:pt>
              </c:numCache>
            </c:numRef>
          </c:val>
          <c:extLst>
            <c:ext xmlns:c16="http://schemas.microsoft.com/office/drawing/2014/chart" uri="{C3380CC4-5D6E-409C-BE32-E72D297353CC}">
              <c16:uniqueId val="{00000001-86FA-41B9-B677-6C0C865A2A16}"/>
            </c:ext>
          </c:extLst>
        </c:ser>
        <c:ser>
          <c:idx val="2"/>
          <c:order val="2"/>
          <c:tx>
            <c:strRef>
              <c:f>'(WF)-Turnover (2)'!$A$14</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(2)'!$B$11:$M$11</c15:sqref>
                  </c15:fullRef>
                </c:ext>
              </c:extLst>
              <c:f>'(WF)-Turnover (2)'!$B$11:$C$11</c:f>
              <c:numCache>
                <c:formatCode>mmm\-yy</c:formatCode>
                <c:ptCount val="2"/>
                <c:pt idx="0">
                  <c:v>45748</c:v>
                </c:pt>
                <c:pt idx="1">
                  <c:v>45778</c:v>
                </c:pt>
              </c:numCache>
            </c:numRef>
          </c:cat>
          <c:val>
            <c:numRef>
              <c:extLst>
                <c:ext xmlns:c15="http://schemas.microsoft.com/office/drawing/2012/chart" uri="{02D57815-91ED-43cb-92C2-25804820EDAC}">
                  <c15:fullRef>
                    <c15:sqref>'(WF)-Turnover (2)'!$B$14:$M$14</c15:sqref>
                  </c15:fullRef>
                </c:ext>
              </c:extLst>
              <c:f>'(WF)-Turnover (2)'!$B$14:$C$14</c:f>
              <c:numCache>
                <c:formatCode>_-* #,##0_-;\-* #,##0_-;_-* "-"??_-;_-@_-</c:formatCode>
                <c:ptCount val="2"/>
                <c:pt idx="0">
                  <c:v>0</c:v>
                </c:pt>
                <c:pt idx="1">
                  <c:v>-2</c:v>
                </c:pt>
              </c:numCache>
            </c:numRef>
          </c:val>
          <c:extLst>
            <c:ext xmlns:c16="http://schemas.microsoft.com/office/drawing/2014/chart" uri="{C3380CC4-5D6E-409C-BE32-E72D297353CC}">
              <c16:uniqueId val="{00000002-86FA-41B9-B677-6C0C865A2A16}"/>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Housing</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(2)'!$A$17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(2)'!$B$17:$M$17</c15:sqref>
                  </c15:fullRef>
                </c:ext>
              </c:extLst>
              <c:f>'(WF)-Turnover (2)'!$B$17:$C$17</c:f>
              <c:numCache>
                <c:formatCode>_-* #,##0_-;\-* #,##0_-;_-* "-"??_-;_-@_-</c:formatCode>
                <c:ptCount val="2"/>
                <c:pt idx="0">
                  <c:v>1</c:v>
                </c:pt>
                <c:pt idx="1">
                  <c:v>2</c:v>
                </c:pt>
              </c:numCache>
            </c:numRef>
          </c:val>
          <c:extLst>
            <c:ext xmlns:c16="http://schemas.microsoft.com/office/drawing/2014/chart" uri="{C3380CC4-5D6E-409C-BE32-E72D297353CC}">
              <c16:uniqueId val="{00000000-710A-4731-A7ED-50BDA29A06DE}"/>
            </c:ext>
          </c:extLst>
        </c:ser>
        <c:ser>
          <c:idx val="1"/>
          <c:order val="1"/>
          <c:tx>
            <c:strRef>
              <c:f>'(WF)-Turnover (2)'!$A$18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(2)'!$B$18:$M$18</c15:sqref>
                  </c15:fullRef>
                </c:ext>
              </c:extLst>
              <c:f>'(WF)-Turnover (2)'!$B$18:$C$18</c:f>
              <c:numCache>
                <c:formatCode>_-* #,##0_-;\-* #,##0_-;_-* "-"??_-;_-@_-</c:formatCode>
                <c:ptCount val="2"/>
                <c:pt idx="0">
                  <c:v>1</c:v>
                </c:pt>
                <c:pt idx="1">
                  <c:v>5</c:v>
                </c:pt>
              </c:numCache>
            </c:numRef>
          </c:val>
          <c:extLst>
            <c:ext xmlns:c16="http://schemas.microsoft.com/office/drawing/2014/chart" uri="{C3380CC4-5D6E-409C-BE32-E72D297353CC}">
              <c16:uniqueId val="{00000001-710A-4731-A7ED-50BDA29A06DE}"/>
            </c:ext>
          </c:extLst>
        </c:ser>
        <c:ser>
          <c:idx val="2"/>
          <c:order val="2"/>
          <c:tx>
            <c:strRef>
              <c:f>'(WF)-Turnover (2)'!$A$19</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(2)'!$B$19:$M$19</c15:sqref>
                  </c15:fullRef>
                </c:ext>
              </c:extLst>
              <c:f>'(WF)-Turnover (2)'!$B$19:$C$19</c:f>
              <c:numCache>
                <c:formatCode>_-* #,##0_-;\-* #,##0_-;_-* "-"??_-;_-@_-</c:formatCode>
                <c:ptCount val="2"/>
                <c:pt idx="0">
                  <c:v>0</c:v>
                </c:pt>
                <c:pt idx="1">
                  <c:v>-3</c:v>
                </c:pt>
              </c:numCache>
            </c:numRef>
          </c:val>
          <c:extLst>
            <c:ext xmlns:c16="http://schemas.microsoft.com/office/drawing/2014/chart" uri="{C3380CC4-5D6E-409C-BE32-E72D297353CC}">
              <c16:uniqueId val="{00000002-710A-4731-A7ED-50BDA29A06DE}"/>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Integrated Services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(2)'!$P$12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(2)'!$Q$11:$AB$11</c15:sqref>
                  </c15:fullRef>
                </c:ext>
              </c:extLst>
              <c:f>'(WF)-Turnover (2)'!$Q$11:$R$11</c:f>
              <c:numCache>
                <c:formatCode>mmm\-yy</c:formatCode>
                <c:ptCount val="2"/>
                <c:pt idx="0">
                  <c:v>45748</c:v>
                </c:pt>
                <c:pt idx="1">
                  <c:v>45778</c:v>
                </c:pt>
              </c:numCache>
            </c:numRef>
          </c:cat>
          <c:val>
            <c:numRef>
              <c:extLst>
                <c:ext xmlns:c15="http://schemas.microsoft.com/office/drawing/2012/chart" uri="{02D57815-91ED-43cb-92C2-25804820EDAC}">
                  <c15:fullRef>
                    <c15:sqref>'(WF)-Turnover (2)'!$Q$12:$AB$12</c15:sqref>
                  </c15:fullRef>
                </c:ext>
              </c:extLst>
              <c:f>'(WF)-Turnover (2)'!$Q$12:$R$12</c:f>
              <c:numCache>
                <c:formatCode>_-* #,##0_-;\-* #,##0_-;_-* "-"??_-;_-@_-</c:formatCode>
                <c:ptCount val="2"/>
                <c:pt idx="0">
                  <c:v>1</c:v>
                </c:pt>
                <c:pt idx="1">
                  <c:v>0</c:v>
                </c:pt>
              </c:numCache>
            </c:numRef>
          </c:val>
          <c:extLst>
            <c:ext xmlns:c16="http://schemas.microsoft.com/office/drawing/2014/chart" uri="{C3380CC4-5D6E-409C-BE32-E72D297353CC}">
              <c16:uniqueId val="{00000000-2F75-4273-B9BA-299547660753}"/>
            </c:ext>
          </c:extLst>
        </c:ser>
        <c:ser>
          <c:idx val="1"/>
          <c:order val="1"/>
          <c:tx>
            <c:strRef>
              <c:f>'(WF)-Turnover (2)'!$P$13</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(2)'!$Q$11:$AB$11</c15:sqref>
                  </c15:fullRef>
                </c:ext>
              </c:extLst>
              <c:f>'(WF)-Turnover (2)'!$Q$11:$R$11</c:f>
              <c:numCache>
                <c:formatCode>mmm\-yy</c:formatCode>
                <c:ptCount val="2"/>
                <c:pt idx="0">
                  <c:v>45748</c:v>
                </c:pt>
                <c:pt idx="1">
                  <c:v>45778</c:v>
                </c:pt>
              </c:numCache>
            </c:numRef>
          </c:cat>
          <c:val>
            <c:numRef>
              <c:extLst>
                <c:ext xmlns:c15="http://schemas.microsoft.com/office/drawing/2012/chart" uri="{02D57815-91ED-43cb-92C2-25804820EDAC}">
                  <c15:fullRef>
                    <c15:sqref>'(WF)-Turnover (2)'!$Q$13:$AB$13</c15:sqref>
                  </c15:fullRef>
                </c:ext>
              </c:extLst>
              <c:f>'(WF)-Turnover (2)'!$Q$13:$R$13</c:f>
              <c:numCache>
                <c:formatCode>_-* #,##0_-;\-* #,##0_-;_-* "-"??_-;_-@_-</c:formatCode>
                <c:ptCount val="2"/>
                <c:pt idx="0">
                  <c:v>1</c:v>
                </c:pt>
                <c:pt idx="1">
                  <c:v>2</c:v>
                </c:pt>
              </c:numCache>
            </c:numRef>
          </c:val>
          <c:extLst>
            <c:ext xmlns:c16="http://schemas.microsoft.com/office/drawing/2014/chart" uri="{C3380CC4-5D6E-409C-BE32-E72D297353CC}">
              <c16:uniqueId val="{00000001-2F75-4273-B9BA-299547660753}"/>
            </c:ext>
          </c:extLst>
        </c:ser>
        <c:ser>
          <c:idx val="2"/>
          <c:order val="2"/>
          <c:tx>
            <c:strRef>
              <c:f>'(WF)-Turnover (2)'!$P$14</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(2)'!$Q$11:$AB$11</c15:sqref>
                  </c15:fullRef>
                </c:ext>
              </c:extLst>
              <c:f>'(WF)-Turnover (2)'!$Q$11:$R$11</c:f>
              <c:numCache>
                <c:formatCode>mmm\-yy</c:formatCode>
                <c:ptCount val="2"/>
                <c:pt idx="0">
                  <c:v>45748</c:v>
                </c:pt>
                <c:pt idx="1">
                  <c:v>45778</c:v>
                </c:pt>
              </c:numCache>
            </c:numRef>
          </c:cat>
          <c:val>
            <c:numRef>
              <c:extLst>
                <c:ext xmlns:c15="http://schemas.microsoft.com/office/drawing/2012/chart" uri="{02D57815-91ED-43cb-92C2-25804820EDAC}">
                  <c15:fullRef>
                    <c15:sqref>'(WF)-Turnover (2)'!$Q$14:$AB$14</c15:sqref>
                  </c15:fullRef>
                </c:ext>
              </c:extLst>
              <c:f>'(WF)-Turnover (2)'!$Q$14:$R$14</c:f>
              <c:numCache>
                <c:formatCode>_-* #,##0_-;\-* #,##0_-;_-* "-"??_-;_-@_-</c:formatCode>
                <c:ptCount val="2"/>
                <c:pt idx="0">
                  <c:v>0</c:v>
                </c:pt>
                <c:pt idx="1">
                  <c:v>-2</c:v>
                </c:pt>
              </c:numCache>
            </c:numRef>
          </c:val>
          <c:extLst>
            <c:ext xmlns:c16="http://schemas.microsoft.com/office/drawing/2014/chart" uri="{C3380CC4-5D6E-409C-BE32-E72D297353CC}">
              <c16:uniqueId val="{00000002-2F75-4273-B9BA-299547660753}"/>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Leisure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(2)'!$P$17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(2)'!$Q$16:$R$16</c:f>
              <c:numCache>
                <c:formatCode>mmm\-yy</c:formatCode>
                <c:ptCount val="2"/>
                <c:pt idx="0">
                  <c:v>45748</c:v>
                </c:pt>
                <c:pt idx="1">
                  <c:v>45778</c:v>
                </c:pt>
              </c:numCache>
            </c:numRef>
          </c:cat>
          <c:val>
            <c:numRef>
              <c:extLst>
                <c:ext xmlns:c15="http://schemas.microsoft.com/office/drawing/2012/chart" uri="{02D57815-91ED-43cb-92C2-25804820EDAC}">
                  <c15:fullRef>
                    <c15:sqref>'(WF)-Turnover (2)'!$Q$17:$AB$17</c15:sqref>
                  </c15:fullRef>
                </c:ext>
              </c:extLst>
              <c:f>'(WF)-Turnover (2)'!$Q$17:$R$17</c:f>
              <c:numCache>
                <c:formatCode>_-* #,##0_-;\-* #,##0_-;_-* "-"??_-;_-@_-</c:formatCode>
                <c:ptCount val="2"/>
                <c:pt idx="0">
                  <c:v>1</c:v>
                </c:pt>
                <c:pt idx="1">
                  <c:v>0</c:v>
                </c:pt>
              </c:numCache>
            </c:numRef>
          </c:val>
          <c:extLst>
            <c:ext xmlns:c16="http://schemas.microsoft.com/office/drawing/2014/chart" uri="{C3380CC4-5D6E-409C-BE32-E72D297353CC}">
              <c16:uniqueId val="{00000000-DA56-477F-897B-65E4516DB33F}"/>
            </c:ext>
          </c:extLst>
        </c:ser>
        <c:ser>
          <c:idx val="1"/>
          <c:order val="1"/>
          <c:tx>
            <c:strRef>
              <c:f>'(WF)-Turnover (2)'!$P$18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(2)'!$Q$16:$R$16</c:f>
              <c:numCache>
                <c:formatCode>mmm\-yy</c:formatCode>
                <c:ptCount val="2"/>
                <c:pt idx="0">
                  <c:v>45748</c:v>
                </c:pt>
                <c:pt idx="1">
                  <c:v>45778</c:v>
                </c:pt>
              </c:numCache>
            </c:numRef>
          </c:cat>
          <c:val>
            <c:numRef>
              <c:extLst>
                <c:ext xmlns:c15="http://schemas.microsoft.com/office/drawing/2012/chart" uri="{02D57815-91ED-43cb-92C2-25804820EDAC}">
                  <c15:fullRef>
                    <c15:sqref>'(WF)-Turnover (2)'!$Q$18:$AB$18</c15:sqref>
                  </c15:fullRef>
                </c:ext>
              </c:extLst>
              <c:f>'(WF)-Turnover (2)'!$Q$18:$R$18</c:f>
              <c:numCache>
                <c:formatCode>_-* #,##0_-;\-* #,##0_-;_-* "-"??_-;_-@_-</c:formatCode>
                <c:ptCount val="2"/>
                <c:pt idx="0">
                  <c:v>4</c:v>
                </c:pt>
                <c:pt idx="1">
                  <c:v>4</c:v>
                </c:pt>
              </c:numCache>
            </c:numRef>
          </c:val>
          <c:extLst>
            <c:ext xmlns:c16="http://schemas.microsoft.com/office/drawing/2014/chart" uri="{C3380CC4-5D6E-409C-BE32-E72D297353CC}">
              <c16:uniqueId val="{00000001-DA56-477F-897B-65E4516DB33F}"/>
            </c:ext>
          </c:extLst>
        </c:ser>
        <c:ser>
          <c:idx val="2"/>
          <c:order val="2"/>
          <c:tx>
            <c:strRef>
              <c:f>'(WF)-Turnover (2)'!$P$19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(2)'!$Q$16:$R$16</c:f>
              <c:numCache>
                <c:formatCode>mmm\-yy</c:formatCode>
                <c:ptCount val="2"/>
                <c:pt idx="0">
                  <c:v>45748</c:v>
                </c:pt>
                <c:pt idx="1">
                  <c:v>45778</c:v>
                </c:pt>
              </c:numCache>
            </c:numRef>
          </c:cat>
          <c:val>
            <c:numRef>
              <c:extLst>
                <c:ext xmlns:c15="http://schemas.microsoft.com/office/drawing/2012/chart" uri="{02D57815-91ED-43cb-92C2-25804820EDAC}">
                  <c15:fullRef>
                    <c15:sqref>'(WF)-Turnover (2)'!$Q$19:$AB$19</c15:sqref>
                  </c15:fullRef>
                </c:ext>
              </c:extLst>
              <c:f>'(WF)-Turnover (2)'!$Q$19:$R$19</c:f>
              <c:numCache>
                <c:formatCode>_-* #,##0_-;\-* #,##0_-;_-* "-"??_-;_-@_-</c:formatCode>
                <c:ptCount val="2"/>
                <c:pt idx="0">
                  <c:v>-3</c:v>
                </c:pt>
                <c:pt idx="1">
                  <c:v>-4</c:v>
                </c:pt>
              </c:numCache>
            </c:numRef>
          </c:val>
          <c:extLst>
            <c:ext xmlns:c16="http://schemas.microsoft.com/office/drawing/2014/chart" uri="{C3380CC4-5D6E-409C-BE32-E72D297353CC}">
              <c16:uniqueId val="{00000002-DA56-477F-897B-65E4516DB33F}"/>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GB" sz="900"/>
              <a:t>Housing Property &amp; Strategic Projects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(2)'!$Q$6:$AB$6</c15:sqref>
                  </c15:fullRef>
                </c:ext>
              </c:extLst>
              <c:f>'(WF)-Turnover (2)'!$Q$6:$R$6</c:f>
              <c:numCache>
                <c:formatCode>mmm\-yy</c:formatCode>
                <c:ptCount val="2"/>
                <c:pt idx="0">
                  <c:v>45748</c:v>
                </c:pt>
                <c:pt idx="1">
                  <c:v>45778</c:v>
                </c:pt>
              </c:numCache>
            </c:numRef>
          </c:cat>
          <c:val>
            <c:numRef>
              <c:extLst>
                <c:ext xmlns:c15="http://schemas.microsoft.com/office/drawing/2012/chart" uri="{02D57815-91ED-43cb-92C2-25804820EDAC}">
                  <c15:fullRef>
                    <c15:sqref>'(WF)-Turnover (2)'!$Q$7:$AB$7</c15:sqref>
                  </c15:fullRef>
                </c:ext>
              </c:extLst>
              <c:f>'(WF)-Turnover (2)'!$Q$7:$R$7</c:f>
              <c:numCache>
                <c:formatCode>_-* #,##0_-;\-* #,##0_-;_-* "-"??_-;_-@_-</c:formatCode>
                <c:ptCount val="2"/>
                <c:pt idx="0">
                  <c:v>2</c:v>
                </c:pt>
                <c:pt idx="1">
                  <c:v>0</c:v>
                </c:pt>
              </c:numCache>
            </c:numRef>
          </c:val>
          <c:extLst>
            <c:ext xmlns:c16="http://schemas.microsoft.com/office/drawing/2014/chart" uri="{C3380CC4-5D6E-409C-BE32-E72D297353CC}">
              <c16:uniqueId val="{00000000-16FD-4B23-8DD1-08740095BCBD}"/>
            </c:ext>
          </c:extLst>
        </c:ser>
        <c:ser>
          <c:idx val="1"/>
          <c:order val="1"/>
          <c:tx>
            <c:strRef>
              <c:f>'(WF)-Turnover (2)'!$P$8</c:f>
              <c:strCache>
                <c:ptCount val="1"/>
                <c:pt idx="0">
                  <c:v>Terminations</c:v>
                </c:pt>
              </c:strCache>
            </c:strRef>
          </c:tx>
          <c:spPr>
            <a:solidFill>
              <a:schemeClr val="accent2"/>
            </a:solidFill>
            <a:ln>
              <a:noFill/>
            </a:ln>
            <a:effectLst/>
          </c:spPr>
          <c:invertIfNegative val="0"/>
          <c:cat>
            <c:numRef>
              <c:extLst>
                <c:ext xmlns:c15="http://schemas.microsoft.com/office/drawing/2012/chart" uri="{02D57815-91ED-43cb-92C2-25804820EDAC}">
                  <c15:fullRef>
                    <c15:sqref>'(WF)-Turnover (2)'!$Q$6:$AB$6</c15:sqref>
                  </c15:fullRef>
                </c:ext>
              </c:extLst>
              <c:f>'(WF)-Turnover (2)'!$Q$6:$R$6</c:f>
              <c:numCache>
                <c:formatCode>mmm\-yy</c:formatCode>
                <c:ptCount val="2"/>
                <c:pt idx="0">
                  <c:v>45748</c:v>
                </c:pt>
                <c:pt idx="1">
                  <c:v>45778</c:v>
                </c:pt>
              </c:numCache>
            </c:numRef>
          </c:cat>
          <c:val>
            <c:numRef>
              <c:extLst>
                <c:ext xmlns:c15="http://schemas.microsoft.com/office/drawing/2012/chart" uri="{02D57815-91ED-43cb-92C2-25804820EDAC}">
                  <c15:fullRef>
                    <c15:sqref>'(WF)-Turnover (2)'!$Q$8:$AB$8</c15:sqref>
                  </c15:fullRef>
                </c:ext>
              </c:extLst>
              <c:f>'(WF)-Turnover (2)'!$Q$8:$R$8</c:f>
              <c:numCache>
                <c:formatCode>_-* #,##0_-;\-* #,##0_-;_-* "-"??_-;_-@_-</c:formatCode>
                <c:ptCount val="2"/>
                <c:pt idx="0">
                  <c:v>0</c:v>
                </c:pt>
                <c:pt idx="1">
                  <c:v>1</c:v>
                </c:pt>
              </c:numCache>
            </c:numRef>
          </c:val>
          <c:extLst>
            <c:ext xmlns:c16="http://schemas.microsoft.com/office/drawing/2014/chart" uri="{C3380CC4-5D6E-409C-BE32-E72D297353CC}">
              <c16:uniqueId val="{00000001-16FD-4B23-8DD1-08740095BCBD}"/>
            </c:ext>
          </c:extLst>
        </c:ser>
        <c:ser>
          <c:idx val="2"/>
          <c:order val="2"/>
          <c:tx>
            <c:strRef>
              <c:f>'(WF)-Turnover (2)'!$P$9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(2)'!$Q$6:$AB$6</c15:sqref>
                  </c15:fullRef>
                </c:ext>
              </c:extLst>
              <c:f>'(WF)-Turnover (2)'!$Q$6:$R$6</c:f>
              <c:numCache>
                <c:formatCode>mmm\-yy</c:formatCode>
                <c:ptCount val="2"/>
                <c:pt idx="0">
                  <c:v>45748</c:v>
                </c:pt>
                <c:pt idx="1">
                  <c:v>45778</c:v>
                </c:pt>
              </c:numCache>
            </c:numRef>
          </c:cat>
          <c:val>
            <c:numRef>
              <c:extLst>
                <c:ext xmlns:c15="http://schemas.microsoft.com/office/drawing/2012/chart" uri="{02D57815-91ED-43cb-92C2-25804820EDAC}">
                  <c15:fullRef>
                    <c15:sqref>'(WF)-Turnover (2)'!$Q$9:$AB$9</c15:sqref>
                  </c15:fullRef>
                </c:ext>
              </c:extLst>
              <c:f>'(WF)-Turnover (2)'!$Q$9:$R$9</c:f>
              <c:numCache>
                <c:formatCode>_-* #,##0_-;\-* #,##0_-;_-* "-"??_-;_-@_-</c:formatCode>
                <c:ptCount val="2"/>
                <c:pt idx="0">
                  <c:v>2</c:v>
                </c:pt>
                <c:pt idx="1">
                  <c:v>-1</c:v>
                </c:pt>
              </c:numCache>
            </c:numRef>
          </c:val>
          <c:extLst>
            <c:ext xmlns:c16="http://schemas.microsoft.com/office/drawing/2014/chart" uri="{C3380CC4-5D6E-409C-BE32-E72D297353CC}">
              <c16:uniqueId val="{00000002-16FD-4B23-8DD1-08740095BCBD}"/>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en-GB" sz="800"/>
              <a:t>Performance Management &amp; Data Analytics</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(2)'!$A$22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(2)'!$B$21:$M$21</c15:sqref>
                  </c15:fullRef>
                </c:ext>
              </c:extLst>
              <c:f>'(WF)-Turnover (2)'!$B$21:$C$21</c:f>
              <c:numCache>
                <c:formatCode>mmm\-yy</c:formatCode>
                <c:ptCount val="2"/>
                <c:pt idx="0">
                  <c:v>45748</c:v>
                </c:pt>
                <c:pt idx="1">
                  <c:v>45778</c:v>
                </c:pt>
              </c:numCache>
            </c:numRef>
          </c:cat>
          <c:val>
            <c:numRef>
              <c:extLst>
                <c:ext xmlns:c15="http://schemas.microsoft.com/office/drawing/2012/chart" uri="{02D57815-91ED-43cb-92C2-25804820EDAC}">
                  <c15:fullRef>
                    <c15:sqref>'(WF)-Turnover (2)'!$B$22:$M$22</c15:sqref>
                  </c15:fullRef>
                </c:ext>
              </c:extLst>
              <c:f>'(WF)-Turnover (2)'!$B$22:$C$22</c:f>
              <c:numCache>
                <c:formatCode>_-* #,##0_-;\-* #,##0_-;_-* "-"??_-;_-@_-</c:formatCode>
                <c:ptCount val="2"/>
                <c:pt idx="0">
                  <c:v>1</c:v>
                </c:pt>
                <c:pt idx="1">
                  <c:v>0</c:v>
                </c:pt>
              </c:numCache>
            </c:numRef>
          </c:val>
          <c:extLst>
            <c:ext xmlns:c16="http://schemas.microsoft.com/office/drawing/2014/chart" uri="{C3380CC4-5D6E-409C-BE32-E72D297353CC}">
              <c16:uniqueId val="{00000000-B106-41F0-A76E-0455180A34C9}"/>
            </c:ext>
          </c:extLst>
        </c:ser>
        <c:ser>
          <c:idx val="1"/>
          <c:order val="1"/>
          <c:tx>
            <c:strRef>
              <c:f>'(WF)-Turnover (2)'!$A$23</c:f>
              <c:strCache>
                <c:ptCount val="1"/>
                <c:pt idx="0">
                  <c:v>Terminations</c:v>
                </c:pt>
              </c:strCache>
            </c:strRef>
          </c:tx>
          <c:spPr>
            <a:solidFill>
              <a:schemeClr val="accent2"/>
            </a:solidFill>
            <a:ln>
              <a:noFill/>
            </a:ln>
            <a:effectLst/>
          </c:spPr>
          <c:invertIfNegative val="0"/>
          <c:cat>
            <c:numRef>
              <c:extLst>
                <c:ext xmlns:c15="http://schemas.microsoft.com/office/drawing/2012/chart" uri="{02D57815-91ED-43cb-92C2-25804820EDAC}">
                  <c15:fullRef>
                    <c15:sqref>'(WF)-Turnover (2)'!$B$21:$M$21</c15:sqref>
                  </c15:fullRef>
                </c:ext>
              </c:extLst>
              <c:f>'(WF)-Turnover (2)'!$B$21:$C$21</c:f>
              <c:numCache>
                <c:formatCode>mmm\-yy</c:formatCode>
                <c:ptCount val="2"/>
                <c:pt idx="0">
                  <c:v>45748</c:v>
                </c:pt>
                <c:pt idx="1">
                  <c:v>45778</c:v>
                </c:pt>
              </c:numCache>
            </c:numRef>
          </c:cat>
          <c:val>
            <c:numRef>
              <c:extLst>
                <c:ext xmlns:c15="http://schemas.microsoft.com/office/drawing/2012/chart" uri="{02D57815-91ED-43cb-92C2-25804820EDAC}">
                  <c15:fullRef>
                    <c15:sqref>'(WF)-Turnover (2)'!$B$23:$M$23</c15:sqref>
                  </c15:fullRef>
                </c:ext>
              </c:extLst>
              <c:f>'(WF)-Turnover (2)'!$B$23:$C$23</c:f>
              <c:numCache>
                <c:formatCode>_-* #,##0_-;\-* #,##0_-;_-* "-"??_-;_-@_-</c:formatCode>
                <c:ptCount val="2"/>
                <c:pt idx="0">
                  <c:v>0</c:v>
                </c:pt>
                <c:pt idx="1">
                  <c:v>0</c:v>
                </c:pt>
              </c:numCache>
            </c:numRef>
          </c:val>
          <c:extLst>
            <c:ext xmlns:c16="http://schemas.microsoft.com/office/drawing/2014/chart" uri="{C3380CC4-5D6E-409C-BE32-E72D297353CC}">
              <c16:uniqueId val="{00000001-B106-41F0-A76E-0455180A34C9}"/>
            </c:ext>
          </c:extLst>
        </c:ser>
        <c:ser>
          <c:idx val="2"/>
          <c:order val="2"/>
          <c:tx>
            <c:strRef>
              <c:f>'(WF)-Turnover (2)'!$A$24</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(2)'!$B$21:$M$21</c15:sqref>
                  </c15:fullRef>
                </c:ext>
              </c:extLst>
              <c:f>'(WF)-Turnover (2)'!$B$21:$C$21</c:f>
              <c:numCache>
                <c:formatCode>mmm\-yy</c:formatCode>
                <c:ptCount val="2"/>
                <c:pt idx="0">
                  <c:v>45748</c:v>
                </c:pt>
                <c:pt idx="1">
                  <c:v>45778</c:v>
                </c:pt>
              </c:numCache>
            </c:numRef>
          </c:cat>
          <c:val>
            <c:numRef>
              <c:extLst>
                <c:ext xmlns:c15="http://schemas.microsoft.com/office/drawing/2012/chart" uri="{02D57815-91ED-43cb-92C2-25804820EDAC}">
                  <c15:fullRef>
                    <c15:sqref>'(WF)-Turnover (2)'!$B$24:$M$24</c15:sqref>
                  </c15:fullRef>
                </c:ext>
              </c:extLst>
              <c:f>'(WF)-Turnover (2)'!$B$24:$C$24</c:f>
              <c:numCache>
                <c:formatCode>_-* #,##0_-;\-* #,##0_-;_-* "-"??_-;_-@_-</c:formatCode>
                <c:ptCount val="2"/>
                <c:pt idx="0">
                  <c:v>1</c:v>
                </c:pt>
                <c:pt idx="1">
                  <c:v>0</c:v>
                </c:pt>
              </c:numCache>
            </c:numRef>
          </c:val>
          <c:extLst>
            <c:ext xmlns:c16="http://schemas.microsoft.com/office/drawing/2014/chart" uri="{C3380CC4-5D6E-409C-BE32-E72D297353CC}">
              <c16:uniqueId val="{00000002-B106-41F0-A76E-0455180A34C9}"/>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Essential Learning</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8529012613580778"/>
        </c:manualLayout>
      </c:layout>
      <c:lineChart>
        <c:grouping val="standard"/>
        <c:varyColors val="0"/>
        <c:ser>
          <c:idx val="0"/>
          <c:order val="0"/>
          <c:tx>
            <c:strRef>
              <c:f>'(WF)-Essential Learning'!$A$8</c:f>
              <c:strCache>
                <c:ptCount val="1"/>
                <c:pt idx="0">
                  <c:v>Actual</c:v>
                </c:pt>
              </c:strCache>
            </c:strRef>
          </c:tx>
          <c:spPr>
            <a:ln w="28575" cap="rnd">
              <a:solidFill>
                <a:srgbClr val="0B2399"/>
              </a:solidFill>
              <a:round/>
            </a:ln>
            <a:effectLst/>
          </c:spPr>
          <c:marker>
            <c:symbol val="circle"/>
            <c:size val="5"/>
            <c:spPr>
              <a:solidFill>
                <a:srgbClr val="0E2BBE"/>
              </a:solidFill>
              <a:ln w="9525">
                <a:solidFill>
                  <a:schemeClr val="accent1"/>
                </a:solidFill>
              </a:ln>
              <a:effectLst/>
            </c:spPr>
          </c:marker>
          <c:cat>
            <c:strRef>
              <c:f>'(WF)-Essential Learning'!$B$7:$I$7</c:f>
              <c:strCache>
                <c:ptCount val="8"/>
                <c:pt idx="0">
                  <c:v>(24/25) Q1</c:v>
                </c:pt>
                <c:pt idx="1">
                  <c:v>(24/25) Q2</c:v>
                </c:pt>
                <c:pt idx="2">
                  <c:v>(24/25) Q3</c:v>
                </c:pt>
                <c:pt idx="3">
                  <c:v>(24/25) Q4</c:v>
                </c:pt>
                <c:pt idx="4">
                  <c:v>(25/26) Q2</c:v>
                </c:pt>
                <c:pt idx="5">
                  <c:v>(25/26) Q2</c:v>
                </c:pt>
                <c:pt idx="6">
                  <c:v>(25/26) Q3</c:v>
                </c:pt>
                <c:pt idx="7">
                  <c:v>(25/26) Q4</c:v>
                </c:pt>
              </c:strCache>
            </c:strRef>
          </c:cat>
          <c:val>
            <c:numRef>
              <c:f>'(WF)-Essential Learning'!$B$8:$I$8</c:f>
              <c:numCache>
                <c:formatCode>0%</c:formatCode>
                <c:ptCount val="8"/>
                <c:pt idx="2">
                  <c:v>0.51</c:v>
                </c:pt>
                <c:pt idx="3">
                  <c:v>0.56000000000000005</c:v>
                </c:pt>
              </c:numCache>
            </c:numRef>
          </c:val>
          <c:smooth val="0"/>
          <c:extLst>
            <c:ext xmlns:c16="http://schemas.microsoft.com/office/drawing/2014/chart" uri="{C3380CC4-5D6E-409C-BE32-E72D297353CC}">
              <c16:uniqueId val="{00000000-0BE6-4E3D-B677-29E214D4AB5E}"/>
            </c:ext>
          </c:extLst>
        </c:ser>
        <c:ser>
          <c:idx val="1"/>
          <c:order val="1"/>
          <c:tx>
            <c:strRef>
              <c:f>'(WF)-Essential Learning'!$A$9</c:f>
              <c:strCache>
                <c:ptCount val="1"/>
                <c:pt idx="0">
                  <c:v>Ambition</c:v>
                </c:pt>
              </c:strCache>
            </c:strRef>
          </c:tx>
          <c:spPr>
            <a:ln w="28575" cap="rnd">
              <a:solidFill>
                <a:schemeClr val="tx1"/>
              </a:solidFill>
              <a:prstDash val="sysDot"/>
              <a:round/>
            </a:ln>
            <a:effectLst/>
          </c:spPr>
          <c:marker>
            <c:symbol val="none"/>
          </c:marker>
          <c:cat>
            <c:strRef>
              <c:f>'(WF)-Essential Learning'!$B$7:$I$7</c:f>
              <c:strCache>
                <c:ptCount val="8"/>
                <c:pt idx="0">
                  <c:v>(24/25) Q1</c:v>
                </c:pt>
                <c:pt idx="1">
                  <c:v>(24/25) Q2</c:v>
                </c:pt>
                <c:pt idx="2">
                  <c:v>(24/25) Q3</c:v>
                </c:pt>
                <c:pt idx="3">
                  <c:v>(24/25) Q4</c:v>
                </c:pt>
                <c:pt idx="4">
                  <c:v>(25/26) Q2</c:v>
                </c:pt>
                <c:pt idx="5">
                  <c:v>(25/26) Q2</c:v>
                </c:pt>
                <c:pt idx="6">
                  <c:v>(25/26) Q3</c:v>
                </c:pt>
                <c:pt idx="7">
                  <c:v>(25/26) Q4</c:v>
                </c:pt>
              </c:strCache>
            </c:strRef>
          </c:cat>
          <c:val>
            <c:numRef>
              <c:f>'(WF)-Essential Learning'!$B$9:$I$9</c:f>
              <c:numCache>
                <c:formatCode>0%</c:formatCode>
                <c:ptCount val="8"/>
                <c:pt idx="2">
                  <c:v>1</c:v>
                </c:pt>
                <c:pt idx="3">
                  <c:v>1</c:v>
                </c:pt>
              </c:numCache>
            </c:numRef>
          </c:val>
          <c:smooth val="0"/>
          <c:extLst>
            <c:ext xmlns:c16="http://schemas.microsoft.com/office/drawing/2014/chart" uri="{C3380CC4-5D6E-409C-BE32-E72D297353CC}">
              <c16:uniqueId val="{00000001-0BE6-4E3D-B677-29E214D4AB5E}"/>
            </c:ext>
          </c:extLst>
        </c:ser>
        <c:ser>
          <c:idx val="2"/>
          <c:order val="2"/>
          <c:tx>
            <c:strRef>
              <c:f>'(WF)-Essential Learning'!$A$10</c:f>
              <c:strCache>
                <c:ptCount val="1"/>
                <c:pt idx="0">
                  <c:v>Target</c:v>
                </c:pt>
              </c:strCache>
            </c:strRef>
          </c:tx>
          <c:spPr>
            <a:ln w="28575" cap="rnd">
              <a:solidFill>
                <a:srgbClr val="FF0000"/>
              </a:solidFill>
              <a:round/>
            </a:ln>
            <a:effectLst/>
          </c:spPr>
          <c:marker>
            <c:symbol val="none"/>
          </c:marker>
          <c:cat>
            <c:strRef>
              <c:f>'(WF)-Essential Learning'!$B$7:$I$7</c:f>
              <c:strCache>
                <c:ptCount val="8"/>
                <c:pt idx="0">
                  <c:v>(24/25) Q1</c:v>
                </c:pt>
                <c:pt idx="1">
                  <c:v>(24/25) Q2</c:v>
                </c:pt>
                <c:pt idx="2">
                  <c:v>(24/25) Q3</c:v>
                </c:pt>
                <c:pt idx="3">
                  <c:v>(24/25) Q4</c:v>
                </c:pt>
                <c:pt idx="4">
                  <c:v>(25/26) Q2</c:v>
                </c:pt>
                <c:pt idx="5">
                  <c:v>(25/26) Q2</c:v>
                </c:pt>
                <c:pt idx="6">
                  <c:v>(25/26) Q3</c:v>
                </c:pt>
                <c:pt idx="7">
                  <c:v>(25/26) Q4</c:v>
                </c:pt>
              </c:strCache>
            </c:strRef>
          </c:cat>
          <c:val>
            <c:numRef>
              <c:f>'(WF)-Essential Learning'!$B$10:$I$10</c:f>
              <c:numCache>
                <c:formatCode>0%</c:formatCode>
                <c:ptCount val="8"/>
                <c:pt idx="2">
                  <c:v>0.3</c:v>
                </c:pt>
              </c:numCache>
            </c:numRef>
          </c:val>
          <c:smooth val="0"/>
          <c:extLst>
            <c:ext xmlns:c16="http://schemas.microsoft.com/office/drawing/2014/chart" uri="{C3380CC4-5D6E-409C-BE32-E72D297353CC}">
              <c16:uniqueId val="{00000002-0BE6-4E3D-B677-29E214D4AB5E}"/>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ALL Essential Modules Completed (31st Mar 2025)</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clustered"/>
        <c:varyColors val="0"/>
        <c:ser>
          <c:idx val="0"/>
          <c:order val="0"/>
          <c:tx>
            <c:strRef>
              <c:f>'(WF)-Essential Learning'!$O$8</c:f>
              <c:strCache>
                <c:ptCount val="1"/>
                <c:pt idx="0">
                  <c:v>Actual</c:v>
                </c:pt>
              </c:strCache>
            </c:strRef>
          </c:tx>
          <c:spPr>
            <a:solidFill>
              <a:schemeClr val="accent1"/>
            </a:solidFill>
            <a:ln>
              <a:solidFill>
                <a:srgbClr val="0B2399"/>
              </a:solidFill>
            </a:ln>
            <a:effectLst/>
          </c:spPr>
          <c:invertIfNegative val="0"/>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Learning'!$P$8:$X$8</c:f>
              <c:numCache>
                <c:formatCode>0%</c:formatCode>
                <c:ptCount val="9"/>
                <c:pt idx="0">
                  <c:v>0.79</c:v>
                </c:pt>
                <c:pt idx="1">
                  <c:v>0.74</c:v>
                </c:pt>
                <c:pt idx="3">
                  <c:v>0.73</c:v>
                </c:pt>
                <c:pt idx="4">
                  <c:v>0.74</c:v>
                </c:pt>
                <c:pt idx="5">
                  <c:v>0.74</c:v>
                </c:pt>
                <c:pt idx="6">
                  <c:v>0.34</c:v>
                </c:pt>
                <c:pt idx="7">
                  <c:v>0.82</c:v>
                </c:pt>
                <c:pt idx="8">
                  <c:v>0.6</c:v>
                </c:pt>
              </c:numCache>
            </c:numRef>
          </c:val>
          <c:extLst>
            <c:ext xmlns:c16="http://schemas.microsoft.com/office/drawing/2014/chart" uri="{C3380CC4-5D6E-409C-BE32-E72D297353CC}">
              <c16:uniqueId val="{00000000-3AD8-44B3-8D1C-9B48D21E6117}"/>
            </c:ext>
          </c:extLst>
        </c:ser>
        <c:dLbls>
          <c:showLegendKey val="0"/>
          <c:showVal val="0"/>
          <c:showCatName val="0"/>
          <c:showSerName val="0"/>
          <c:showPercent val="0"/>
          <c:showBubbleSize val="0"/>
        </c:dLbls>
        <c:gapWidth val="150"/>
        <c:axId val="789741888"/>
        <c:axId val="789742248"/>
      </c:barChart>
      <c:lineChart>
        <c:grouping val="standard"/>
        <c:varyColors val="0"/>
        <c:ser>
          <c:idx val="1"/>
          <c:order val="1"/>
          <c:tx>
            <c:strRef>
              <c:f>'(WF)-Essential Learning'!$O$9</c:f>
              <c:strCache>
                <c:ptCount val="1"/>
                <c:pt idx="0">
                  <c:v>Ambition</c:v>
                </c:pt>
              </c:strCache>
            </c:strRef>
          </c:tx>
          <c:spPr>
            <a:ln w="28575" cap="rnd">
              <a:solidFill>
                <a:schemeClr val="tx1"/>
              </a:solidFill>
              <a:prstDash val="sysDot"/>
              <a:round/>
            </a:ln>
            <a:effectLst/>
          </c:spPr>
          <c:marker>
            <c:symbol val="none"/>
          </c:marker>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Learning'!$P$9:$X$9</c:f>
              <c:numCache>
                <c:formatCode>0%</c:formatCode>
                <c:ptCount val="9"/>
              </c:numCache>
            </c:numRef>
          </c:val>
          <c:smooth val="0"/>
          <c:extLst>
            <c:ext xmlns:c16="http://schemas.microsoft.com/office/drawing/2014/chart" uri="{C3380CC4-5D6E-409C-BE32-E72D297353CC}">
              <c16:uniqueId val="{00000001-3AD8-44B3-8D1C-9B48D21E6117}"/>
            </c:ext>
          </c:extLst>
        </c:ser>
        <c:ser>
          <c:idx val="2"/>
          <c:order val="2"/>
          <c:tx>
            <c:strRef>
              <c:f>'(WF)-Essential Learning'!$O$10</c:f>
              <c:strCache>
                <c:ptCount val="1"/>
                <c:pt idx="0">
                  <c:v>Target</c:v>
                </c:pt>
              </c:strCache>
            </c:strRef>
          </c:tx>
          <c:spPr>
            <a:ln w="28575" cap="rnd">
              <a:solidFill>
                <a:srgbClr val="FF0000"/>
              </a:solidFill>
              <a:round/>
            </a:ln>
            <a:effectLst/>
          </c:spPr>
          <c:marker>
            <c:symbol val="none"/>
          </c:marker>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Learning'!$P$10:$X$10</c:f>
              <c:numCache>
                <c:formatCode>0%</c:formatCode>
                <c:ptCount val="9"/>
              </c:numCache>
            </c:numRef>
          </c:val>
          <c:smooth val="0"/>
          <c:extLst>
            <c:ext xmlns:c16="http://schemas.microsoft.com/office/drawing/2014/chart" uri="{C3380CC4-5D6E-409C-BE32-E72D297353CC}">
              <c16:uniqueId val="{00000003-3AD8-44B3-8D1C-9B48D21E6117}"/>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t"/>
      <c:layout>
        <c:manualLayout>
          <c:xMode val="edge"/>
          <c:yMode val="edge"/>
          <c:x val="0.18383346909222553"/>
          <c:y val="0.10363761153054221"/>
          <c:w val="0.63233282046640726"/>
          <c:h val="7.721399272585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Number of appraisals completed across the Department Of Comunities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'(WF)-Appraisals'!$K$8</c:f>
              <c:strCache>
                <c:ptCount val="1"/>
                <c:pt idx="0">
                  <c:v>Actual</c:v>
                </c:pt>
              </c:strCache>
            </c:strRef>
          </c:tx>
          <c:spPr>
            <a:ln w="28575" cap="rnd">
              <a:solidFill>
                <a:srgbClr val="0B2399"/>
              </a:solidFill>
              <a:round/>
            </a:ln>
            <a:effectLst/>
          </c:spPr>
          <c:marker>
            <c:symbol val="none"/>
          </c:marker>
          <c:cat>
            <c:strRef>
              <c:f>'(WF)-Appraisals'!$L$7:$O$7</c:f>
              <c:strCache>
                <c:ptCount val="4"/>
                <c:pt idx="0">
                  <c:v>21/22</c:v>
                </c:pt>
                <c:pt idx="1">
                  <c:v>22/23</c:v>
                </c:pt>
                <c:pt idx="2">
                  <c:v>23/24</c:v>
                </c:pt>
                <c:pt idx="3">
                  <c:v>24/25</c:v>
                </c:pt>
              </c:strCache>
            </c:strRef>
          </c:cat>
          <c:val>
            <c:numRef>
              <c:f>'(WF)-Appraisals'!$L$8:$O$8</c:f>
              <c:numCache>
                <c:formatCode>_-* #,##0_-;\-* #,##0_-;_-* "-"??_-;_-@_-</c:formatCode>
                <c:ptCount val="4"/>
                <c:pt idx="0">
                  <c:v>116</c:v>
                </c:pt>
                <c:pt idx="1">
                  <c:v>143</c:v>
                </c:pt>
                <c:pt idx="2">
                  <c:v>173</c:v>
                </c:pt>
                <c:pt idx="3">
                  <c:v>252</c:v>
                </c:pt>
              </c:numCache>
            </c:numRef>
          </c:val>
          <c:smooth val="0"/>
          <c:extLst>
            <c:ext xmlns:c16="http://schemas.microsoft.com/office/drawing/2014/chart" uri="{C3380CC4-5D6E-409C-BE32-E72D297353CC}">
              <c16:uniqueId val="{00000000-2F97-4C30-B775-C60C07A0185C}"/>
            </c:ext>
          </c:extLst>
        </c:ser>
        <c:ser>
          <c:idx val="1"/>
          <c:order val="1"/>
          <c:tx>
            <c:strRef>
              <c:f>'(WF)-Appraisals'!$K$9</c:f>
              <c:strCache>
                <c:ptCount val="1"/>
                <c:pt idx="0">
                  <c:v>Ambition</c:v>
                </c:pt>
              </c:strCache>
            </c:strRef>
          </c:tx>
          <c:spPr>
            <a:ln w="28575" cap="rnd">
              <a:solidFill>
                <a:schemeClr val="tx1"/>
              </a:solidFill>
              <a:prstDash val="sysDot"/>
              <a:round/>
            </a:ln>
            <a:effectLst/>
          </c:spPr>
          <c:marker>
            <c:symbol val="none"/>
          </c:marker>
          <c:cat>
            <c:strRef>
              <c:f>'(WF)-Appraisals'!$L$7:$O$7</c:f>
              <c:strCache>
                <c:ptCount val="4"/>
                <c:pt idx="0">
                  <c:v>21/22</c:v>
                </c:pt>
                <c:pt idx="1">
                  <c:v>22/23</c:v>
                </c:pt>
                <c:pt idx="2">
                  <c:v>23/24</c:v>
                </c:pt>
                <c:pt idx="3">
                  <c:v>24/25</c:v>
                </c:pt>
              </c:strCache>
            </c:strRef>
          </c:cat>
          <c:val>
            <c:numRef>
              <c:f>'(WF)-Appraisals'!$L$9:$O$9</c:f>
              <c:numCache>
                <c:formatCode>_-* #,##0_-;\-* #,##0_-;_-* "-"??_-;_-@_-</c:formatCode>
                <c:ptCount val="4"/>
              </c:numCache>
            </c:numRef>
          </c:val>
          <c:smooth val="0"/>
          <c:extLst>
            <c:ext xmlns:c16="http://schemas.microsoft.com/office/drawing/2014/chart" uri="{C3380CC4-5D6E-409C-BE32-E72D297353CC}">
              <c16:uniqueId val="{00000001-2F97-4C30-B775-C60C07A0185C}"/>
            </c:ext>
          </c:extLst>
        </c:ser>
        <c:ser>
          <c:idx val="2"/>
          <c:order val="2"/>
          <c:tx>
            <c:strRef>
              <c:f>'(WF)-Appraisals'!$K$10</c:f>
              <c:strCache>
                <c:ptCount val="1"/>
                <c:pt idx="0">
                  <c:v>Target</c:v>
                </c:pt>
              </c:strCache>
            </c:strRef>
          </c:tx>
          <c:spPr>
            <a:ln w="28575" cap="rnd">
              <a:solidFill>
                <a:srgbClr val="FF0000"/>
              </a:solidFill>
              <a:round/>
            </a:ln>
            <a:effectLst/>
          </c:spPr>
          <c:marker>
            <c:symbol val="none"/>
          </c:marker>
          <c:cat>
            <c:strRef>
              <c:f>'(WF)-Appraisals'!$L$7:$O$7</c:f>
              <c:strCache>
                <c:ptCount val="4"/>
                <c:pt idx="0">
                  <c:v>21/22</c:v>
                </c:pt>
                <c:pt idx="1">
                  <c:v>22/23</c:v>
                </c:pt>
                <c:pt idx="2">
                  <c:v>23/24</c:v>
                </c:pt>
                <c:pt idx="3">
                  <c:v>24/25</c:v>
                </c:pt>
              </c:strCache>
            </c:strRef>
          </c:cat>
          <c:val>
            <c:numRef>
              <c:f>'(WF)-Appraisals'!$L$10:$O$10</c:f>
              <c:numCache>
                <c:formatCode>_-* #,##0_-;\-* #,##0_-;_-* "-"??_-;_-@_-</c:formatCode>
                <c:ptCount val="4"/>
              </c:numCache>
            </c:numRef>
          </c:val>
          <c:smooth val="0"/>
          <c:extLst>
            <c:ext xmlns:c16="http://schemas.microsoft.com/office/drawing/2014/chart" uri="{C3380CC4-5D6E-409C-BE32-E72D297353CC}">
              <c16:uniqueId val="{00000002-2F97-4C30-B775-C60C07A0185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99716556946776"/>
          <c:y val="5.9347181008902079E-2"/>
          <c:w val="0.84683237597349514"/>
          <c:h val="0.89119683481701284"/>
        </c:manualLayout>
      </c:layout>
      <c:barChart>
        <c:barDir val="col"/>
        <c:grouping val="clustered"/>
        <c:varyColors val="0"/>
        <c:ser>
          <c:idx val="1"/>
          <c:order val="1"/>
          <c:tx>
            <c:strRef>
              <c:f>'(WF)-Budget Savings'!$D$7</c:f>
              <c:strCache>
                <c:ptCount val="1"/>
                <c:pt idx="0">
                  <c:v>Act</c:v>
                </c:pt>
              </c:strCache>
            </c:strRef>
          </c:tx>
          <c:spPr>
            <a:solidFill>
              <a:schemeClr val="accent2"/>
            </a:solidFill>
            <a:ln>
              <a:noFill/>
            </a:ln>
            <a:effectLst/>
          </c:spPr>
          <c:invertIfNegative val="0"/>
          <c:dLbls>
            <c:dLbl>
              <c:idx val="0"/>
              <c:layout>
                <c:manualLayout>
                  <c:x val="-7.4496056091148122E-2"/>
                  <c:y val="0"/>
                </c:manualLayout>
              </c:layout>
              <c:tx>
                <c:rich>
                  <a:bodyPr/>
                  <a:lstStyle/>
                  <a:p>
                    <a:r>
                      <a:rPr lang="en-US"/>
                      <a:t>Act. </a:t>
                    </a:r>
                    <a:fld id="{98FB0AA9-C2F0-4125-8C19-599C056E13FE}" type="VALUE">
                      <a:rPr lang="en-US"/>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F22-48FB-B6C5-E8FA04A83D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Savings'!$D$6</c:f>
              <c:numCache>
                <c:formatCode>"£"#,##0,"k"</c:formatCode>
                <c:ptCount val="1"/>
                <c:pt idx="0">
                  <c:v>774430</c:v>
                </c:pt>
              </c:numCache>
            </c:numRef>
          </c:val>
          <c:extLst>
            <c:ext xmlns:c16="http://schemas.microsoft.com/office/drawing/2014/chart" uri="{C3380CC4-5D6E-409C-BE32-E72D297353CC}">
              <c16:uniqueId val="{00000001-3F22-48FB-B6C5-E8FA04A83DFB}"/>
            </c:ext>
          </c:extLst>
        </c:ser>
        <c:ser>
          <c:idx val="2"/>
          <c:order val="2"/>
          <c:tx>
            <c:strRef>
              <c:f>'(WF)-Budget Savings'!$C$7</c:f>
              <c:strCache>
                <c:ptCount val="1"/>
                <c:pt idx="0">
                  <c:v>Est</c:v>
                </c:pt>
              </c:strCache>
            </c:strRef>
          </c:tx>
          <c:spPr>
            <a:solidFill>
              <a:srgbClr val="FFC000"/>
            </a:solidFill>
            <a:ln>
              <a:noFill/>
            </a:ln>
            <a:effectLst/>
          </c:spPr>
          <c:invertIfNegative val="0"/>
          <c:dLbls>
            <c:dLbl>
              <c:idx val="0"/>
              <c:tx>
                <c:rich>
                  <a:bodyPr/>
                  <a:lstStyle/>
                  <a:p>
                    <a:r>
                      <a:rPr lang="en-US"/>
                      <a:t>Est. </a:t>
                    </a:r>
                    <a:fld id="{7CEC3568-DBD7-453A-A587-EE947FCE79B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F22-48FB-B6C5-E8FA04A83D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Savings'!$C$6</c:f>
              <c:numCache>
                <c:formatCode>"£"#,##0,"k"</c:formatCode>
                <c:ptCount val="1"/>
                <c:pt idx="0">
                  <c:v>3673000</c:v>
                </c:pt>
              </c:numCache>
            </c:numRef>
          </c:val>
          <c:extLst>
            <c:ext xmlns:c16="http://schemas.microsoft.com/office/drawing/2014/chart" uri="{C3380CC4-5D6E-409C-BE32-E72D297353CC}">
              <c16:uniqueId val="{00000003-3F22-48FB-B6C5-E8FA04A83DFB}"/>
            </c:ext>
          </c:extLst>
        </c:ser>
        <c:dLbls>
          <c:showLegendKey val="0"/>
          <c:showVal val="0"/>
          <c:showCatName val="0"/>
          <c:showSerName val="0"/>
          <c:showPercent val="0"/>
          <c:showBubbleSize val="0"/>
        </c:dLbls>
        <c:gapWidth val="219"/>
        <c:overlap val="-27"/>
        <c:axId val="812275240"/>
        <c:axId val="812276680"/>
      </c:barChart>
      <c:lineChart>
        <c:grouping val="stacked"/>
        <c:varyColors val="0"/>
        <c:ser>
          <c:idx val="0"/>
          <c:order val="0"/>
          <c:tx>
            <c:strRef>
              <c:f>'(WF)-Budget Savings'!$E$7</c:f>
              <c:strCache>
                <c:ptCount val="1"/>
                <c:pt idx="0">
                  <c:v>Pacemaker</c:v>
                </c:pt>
              </c:strCache>
            </c:strRef>
          </c:tx>
          <c:spPr>
            <a:ln w="28575" cap="rnd">
              <a:solidFill>
                <a:schemeClr val="accent1"/>
              </a:solidFill>
              <a:round/>
            </a:ln>
            <a:effectLst/>
          </c:spPr>
          <c:marker>
            <c:symbol val="dash"/>
            <c:size val="19"/>
            <c:spPr>
              <a:solidFill>
                <a:srgbClr val="FF0000"/>
              </a:solidFill>
              <a:ln w="0">
                <a:solidFill>
                  <a:srgbClr val="FF0000"/>
                </a:solidFill>
              </a:ln>
              <a:effectLst/>
            </c:spPr>
          </c:marker>
          <c:dLbls>
            <c:dLbl>
              <c:idx val="0"/>
              <c:layout>
                <c:manualLayout>
                  <c:x val="-0.12981995124718673"/>
                  <c:y val="-5.709673902038219E-2"/>
                </c:manualLayout>
              </c:layout>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F22-48FB-B6C5-E8FA04A83DF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Savings'!$E$6</c:f>
              <c:numCache>
                <c:formatCode>"£"#,##0,"k"</c:formatCode>
                <c:ptCount val="1"/>
                <c:pt idx="0">
                  <c:v>797162.08791208803</c:v>
                </c:pt>
              </c:numCache>
            </c:numRef>
          </c:val>
          <c:smooth val="0"/>
          <c:extLst>
            <c:ext xmlns:c16="http://schemas.microsoft.com/office/drawing/2014/chart" uri="{C3380CC4-5D6E-409C-BE32-E72D297353CC}">
              <c16:uniqueId val="{00000005-3F22-48FB-B6C5-E8FA04A83DFB}"/>
            </c:ext>
          </c:extLst>
        </c:ser>
        <c:dLbls>
          <c:showLegendKey val="0"/>
          <c:showVal val="0"/>
          <c:showCatName val="0"/>
          <c:showSerName val="0"/>
          <c:showPercent val="0"/>
          <c:showBubbleSize val="0"/>
        </c:dLbls>
        <c:marker val="1"/>
        <c:smooth val="0"/>
        <c:axId val="812275240"/>
        <c:axId val="812276680"/>
      </c:lineChart>
      <c:catAx>
        <c:axId val="812275240"/>
        <c:scaling>
          <c:orientation val="minMax"/>
        </c:scaling>
        <c:delete val="1"/>
        <c:axPos val="b"/>
        <c:majorTickMark val="none"/>
        <c:minorTickMark val="none"/>
        <c:tickLblPos val="nextTo"/>
        <c:crossAx val="812276680"/>
        <c:crosses val="autoZero"/>
        <c:auto val="1"/>
        <c:lblAlgn val="ctr"/>
        <c:lblOffset val="100"/>
        <c:noMultiLvlLbl val="0"/>
      </c:catAx>
      <c:valAx>
        <c:axId val="812276680"/>
        <c:scaling>
          <c:orientation val="minMax"/>
        </c:scaling>
        <c:delete val="0"/>
        <c:axPos val="l"/>
        <c:numFmt formatCode="&quot;£&quot;#,##0,&quot;k&quot;"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275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a:t>
            </a:r>
            <a:r>
              <a:rPr lang="en-GB" sz="1200" b="0" i="0" u="none" strike="noStrike" kern="1200" spc="0" baseline="0">
                <a:solidFill>
                  <a:srgbClr val="0E2BBE"/>
                </a:solidFill>
              </a:rPr>
              <a:t>- Completed in timescale</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Complaints'!$B$51</c:f>
              <c:strCache>
                <c:ptCount val="1"/>
                <c:pt idx="0">
                  <c:v>%age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Adult Complaints'!$C$49:$Z$49</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'(PE) - Adult Complaints'!$C$51:$Z$51</c:f>
              <c:numCache>
                <c:formatCode>0%</c:formatCode>
                <c:ptCount val="24"/>
                <c:pt idx="0">
                  <c:v>0.5</c:v>
                </c:pt>
                <c:pt idx="1">
                  <c:v>0</c:v>
                </c:pt>
                <c:pt idx="3">
                  <c:v>0</c:v>
                </c:pt>
                <c:pt idx="4">
                  <c:v>0</c:v>
                </c:pt>
                <c:pt idx="10">
                  <c:v>0</c:v>
                </c:pt>
                <c:pt idx="13">
                  <c:v>0</c:v>
                </c:pt>
              </c:numCache>
            </c:numRef>
          </c:val>
          <c:smooth val="0"/>
          <c:extLst>
            <c:ext xmlns:c16="http://schemas.microsoft.com/office/drawing/2014/chart" uri="{C3380CC4-5D6E-409C-BE32-E72D297353CC}">
              <c16:uniqueId val="{00000001-9920-4479-9E85-24E0BB3B2DBA}"/>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Complaints'!$B$50</c15:sqref>
                        </c15:formulaRef>
                      </c:ext>
                    </c:extLst>
                    <c:strCache>
                      <c:ptCount val="1"/>
                      <c:pt idx="0">
                        <c:v>Completed</c:v>
                      </c:pt>
                    </c:strCache>
                  </c:strRef>
                </c:tx>
                <c:spPr>
                  <a:ln w="28575" cap="rnd">
                    <a:solidFill>
                      <a:srgbClr val="0B2399"/>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'(PE) - Adult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uri="{02D57815-91ED-43cb-92C2-25804820EDAC}">
                        <c15:formulaRef>
                          <c15:sqref>'(PE) - Adult Complaints'!$C$50:$N$50</c15:sqref>
                        </c15:formulaRef>
                      </c:ext>
                    </c:extLst>
                    <c:numCache>
                      <c:formatCode>_-* #,##0_-;\-* #,##0_-;_-* "-"??_-;_-@_-</c:formatCode>
                      <c:ptCount val="12"/>
                      <c:pt idx="0">
                        <c:v>2</c:v>
                      </c:pt>
                      <c:pt idx="1">
                        <c:v>1</c:v>
                      </c:pt>
                      <c:pt idx="2">
                        <c:v>0</c:v>
                      </c:pt>
                      <c:pt idx="3">
                        <c:v>1</c:v>
                      </c:pt>
                      <c:pt idx="4">
                        <c:v>1</c:v>
                      </c:pt>
                      <c:pt idx="5">
                        <c:v>0</c:v>
                      </c:pt>
                      <c:pt idx="6">
                        <c:v>0</c:v>
                      </c:pt>
                      <c:pt idx="7">
                        <c:v>0</c:v>
                      </c:pt>
                      <c:pt idx="8">
                        <c:v>0</c:v>
                      </c:pt>
                      <c:pt idx="9">
                        <c:v>0</c:v>
                      </c:pt>
                      <c:pt idx="10">
                        <c:v>2</c:v>
                      </c:pt>
                      <c:pt idx="11">
                        <c:v>0</c:v>
                      </c:pt>
                    </c:numCache>
                  </c:numRef>
                </c:val>
                <c:smooth val="0"/>
                <c:extLst>
                  <c:ext xmlns:c16="http://schemas.microsoft.com/office/drawing/2014/chart" uri="{C3380CC4-5D6E-409C-BE32-E72D297353CC}">
                    <c16:uniqueId val="{00000000-9920-4479-9E85-24E0BB3B2DB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Complaints'!$B$52</c15:sqref>
                        </c15:formulaRef>
                      </c:ext>
                    </c:extLst>
                    <c:strCache>
                      <c:ptCount val="1"/>
                      <c:pt idx="0">
                        <c:v>In Timescale</c:v>
                      </c:pt>
                    </c:strCache>
                  </c:strRef>
                </c:tx>
                <c:spPr>
                  <a:ln w="28575" cap="rnd">
                    <a:solidFill>
                      <a:srgbClr val="FF0000"/>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'(PE) - Adult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xmlns:c15="http://schemas.microsoft.com/office/drawing/2012/chart">
                      <c:ext xmlns:c15="http://schemas.microsoft.com/office/drawing/2012/chart" uri="{02D57815-91ED-43cb-92C2-25804820EDAC}">
                        <c15:formulaRef>
                          <c15:sqref>'(PE) - Adult Complaints'!$C$52:$N$52</c15:sqref>
                        </c15:formulaRef>
                      </c:ext>
                    </c:extLst>
                    <c:numCache>
                      <c:formatCode>_-* #,##0_-;\-* #,##0_-;_-* "-"??_-;_-@_-</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2-9920-4479-9E85-24E0BB3B2DBA}"/>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E2BBE"/>
                </a:solidFill>
                <a:latin typeface="+mn-lt"/>
                <a:ea typeface="+mn-ea"/>
                <a:cs typeface="+mn-cs"/>
              </a:defRPr>
            </a:pPr>
            <a:r>
              <a:rPr lang="en-GB" sz="1400" b="1"/>
              <a:t>Sickness Absence (FTE Days Lost by Average Employee FTE Headcount)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E2BBE"/>
              </a:solidFill>
              <a:latin typeface="+mn-lt"/>
              <a:ea typeface="+mn-ea"/>
              <a:cs typeface="+mn-cs"/>
            </a:defRPr>
          </a:pPr>
          <a:endParaRPr lang="en-US"/>
        </a:p>
      </c:txPr>
    </c:title>
    <c:autoTitleDeleted val="0"/>
    <c:plotArea>
      <c:layout/>
      <c:barChart>
        <c:barDir val="col"/>
        <c:grouping val="clustered"/>
        <c:varyColors val="0"/>
        <c:ser>
          <c:idx val="0"/>
          <c:order val="0"/>
          <c:tx>
            <c:strRef>
              <c:f>'(WF)-Sickness absence rate'!$C$7</c:f>
              <c:strCache>
                <c:ptCount val="1"/>
                <c:pt idx="0">
                  <c:v>(24/25) Q1</c:v>
                </c:pt>
              </c:strCache>
            </c:strRef>
          </c:tx>
          <c:spPr>
            <a:solidFill>
              <a:schemeClr val="accent1"/>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rate'!$C$8:$C$17</c:f>
              <c:numCache>
                <c:formatCode>#,##0.00_ ;\-#,##0.00\ </c:formatCode>
                <c:ptCount val="10"/>
                <c:pt idx="0">
                  <c:v>3.1147614232083374</c:v>
                </c:pt>
                <c:pt idx="1">
                  <c:v>3.1892250315454316</c:v>
                </c:pt>
                <c:pt idx="2">
                  <c:v>2.8844564280479874</c:v>
                </c:pt>
                <c:pt idx="3">
                  <c:v>2.252194950237921</c:v>
                </c:pt>
                <c:pt idx="4">
                  <c:v>0</c:v>
                </c:pt>
                <c:pt idx="5">
                  <c:v>2.9975015126559166</c:v>
                </c:pt>
                <c:pt idx="6">
                  <c:v>1.8533104758374646</c:v>
                </c:pt>
                <c:pt idx="7">
                  <c:v>3.3792747019388965</c:v>
                </c:pt>
                <c:pt idx="8">
                  <c:v>2.9806877374142031</c:v>
                </c:pt>
                <c:pt idx="9">
                  <c:v>2.8620267470831537</c:v>
                </c:pt>
              </c:numCache>
            </c:numRef>
          </c:val>
          <c:extLst>
            <c:ext xmlns:c16="http://schemas.microsoft.com/office/drawing/2014/chart" uri="{C3380CC4-5D6E-409C-BE32-E72D297353CC}">
              <c16:uniqueId val="{00000000-E9F7-43C3-9EC2-29C309986547}"/>
            </c:ext>
          </c:extLst>
        </c:ser>
        <c:ser>
          <c:idx val="1"/>
          <c:order val="1"/>
          <c:tx>
            <c:strRef>
              <c:f>'(WF)-Sickness absence rate'!$D$7</c:f>
              <c:strCache>
                <c:ptCount val="1"/>
                <c:pt idx="0">
                  <c:v>(24/25) Q2</c:v>
                </c:pt>
              </c:strCache>
            </c:strRef>
          </c:tx>
          <c:spPr>
            <a:solidFill>
              <a:schemeClr val="accent2"/>
            </a:solidFill>
            <a:ln>
              <a:noFill/>
              <a:prstDash val="sysDot"/>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rate'!$D$8:$D$17</c:f>
              <c:numCache>
                <c:formatCode>#,##0.00_ ;\-#,##0.00\ </c:formatCode>
                <c:ptCount val="10"/>
                <c:pt idx="0">
                  <c:v>6.3750782343691608</c:v>
                </c:pt>
                <c:pt idx="1">
                  <c:v>7.3878731359594543</c:v>
                </c:pt>
                <c:pt idx="2">
                  <c:v>5.9590268801746067</c:v>
                </c:pt>
                <c:pt idx="3">
                  <c:v>4.8377477860466902</c:v>
                </c:pt>
                <c:pt idx="4">
                  <c:v>0.14079618606052269</c:v>
                </c:pt>
                <c:pt idx="5">
                  <c:v>6.1241654712811116</c:v>
                </c:pt>
                <c:pt idx="6">
                  <c:v>2.3705640020245897</c:v>
                </c:pt>
                <c:pt idx="7">
                  <c:v>5.8528693646922827</c:v>
                </c:pt>
                <c:pt idx="8">
                  <c:v>6.2474740590398188</c:v>
                </c:pt>
                <c:pt idx="9">
                  <c:v>5.3249623638234098</c:v>
                </c:pt>
              </c:numCache>
            </c:numRef>
          </c:val>
          <c:extLst>
            <c:ext xmlns:c16="http://schemas.microsoft.com/office/drawing/2014/chart" uri="{C3380CC4-5D6E-409C-BE32-E72D297353CC}">
              <c16:uniqueId val="{00000001-E9F7-43C3-9EC2-29C309986547}"/>
            </c:ext>
          </c:extLst>
        </c:ser>
        <c:ser>
          <c:idx val="2"/>
          <c:order val="2"/>
          <c:tx>
            <c:strRef>
              <c:f>'(WF)-Sickness absence rate'!$E$7</c:f>
              <c:strCache>
                <c:ptCount val="1"/>
                <c:pt idx="0">
                  <c:v>(24/25) Q3</c:v>
                </c:pt>
              </c:strCache>
            </c:strRef>
          </c:tx>
          <c:spPr>
            <a:solidFill>
              <a:schemeClr val="accent3"/>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rate'!$E$8:$E$17</c:f>
              <c:numCache>
                <c:formatCode>#,##0.00_ ;\-#,##0.00\ </c:formatCode>
                <c:ptCount val="10"/>
                <c:pt idx="0">
                  <c:v>8.1916090565287636</c:v>
                </c:pt>
                <c:pt idx="1">
                  <c:v>11.411948579975675</c:v>
                </c:pt>
                <c:pt idx="2">
                  <c:v>9.2350689641063592</c:v>
                </c:pt>
                <c:pt idx="3">
                  <c:v>7.7058573090438092</c:v>
                </c:pt>
                <c:pt idx="4">
                  <c:v>0.41125583649306174</c:v>
                </c:pt>
                <c:pt idx="5">
                  <c:v>10.196326854024377</c:v>
                </c:pt>
                <c:pt idx="6">
                  <c:v>2.5718811557098684</c:v>
                </c:pt>
                <c:pt idx="7">
                  <c:v>10.046950568842657</c:v>
                </c:pt>
                <c:pt idx="8">
                  <c:v>9.5130069329686258</c:v>
                </c:pt>
                <c:pt idx="9">
                  <c:v>8.4148869163915681</c:v>
                </c:pt>
              </c:numCache>
            </c:numRef>
          </c:val>
          <c:extLst>
            <c:ext xmlns:c16="http://schemas.microsoft.com/office/drawing/2014/chart" uri="{C3380CC4-5D6E-409C-BE32-E72D297353CC}">
              <c16:uniqueId val="{00000002-E9F7-43C3-9EC2-29C309986547}"/>
            </c:ext>
          </c:extLst>
        </c:ser>
        <c:ser>
          <c:idx val="3"/>
          <c:order val="3"/>
          <c:tx>
            <c:strRef>
              <c:f>'(WF)-Sickness absence rate'!$F$7</c:f>
              <c:strCache>
                <c:ptCount val="1"/>
                <c:pt idx="0">
                  <c:v>(24/25) Q4</c:v>
                </c:pt>
              </c:strCache>
            </c:strRef>
          </c:tx>
          <c:spPr>
            <a:solidFill>
              <a:schemeClr val="accent4"/>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rate'!$F$8:$F$17</c:f>
              <c:numCache>
                <c:formatCode>#,##0.00_ ;\-#,##0.00\ </c:formatCode>
                <c:ptCount val="10"/>
                <c:pt idx="0">
                  <c:v>10</c:v>
                </c:pt>
                <c:pt idx="1">
                  <c:v>15.8</c:v>
                </c:pt>
                <c:pt idx="2">
                  <c:v>13.5</c:v>
                </c:pt>
                <c:pt idx="3">
                  <c:v>9.1999999999999993</c:v>
                </c:pt>
                <c:pt idx="4">
                  <c:v>0.7</c:v>
                </c:pt>
                <c:pt idx="5">
                  <c:v>13.4</c:v>
                </c:pt>
                <c:pt idx="6">
                  <c:v>2.9</c:v>
                </c:pt>
                <c:pt idx="7">
                  <c:v>13.8</c:v>
                </c:pt>
                <c:pt idx="8">
                  <c:v>12.8</c:v>
                </c:pt>
                <c:pt idx="9">
                  <c:v>11.48</c:v>
                </c:pt>
              </c:numCache>
            </c:numRef>
          </c:val>
          <c:extLst>
            <c:ext xmlns:c16="http://schemas.microsoft.com/office/drawing/2014/chart" uri="{C3380CC4-5D6E-409C-BE32-E72D297353CC}">
              <c16:uniqueId val="{00000003-E9F7-43C3-9EC2-29C309986547}"/>
            </c:ext>
          </c:extLst>
        </c:ser>
        <c:ser>
          <c:idx val="4"/>
          <c:order val="4"/>
          <c:tx>
            <c:strRef>
              <c:f>'(WF)-Sickness absence rate'!$G$7</c:f>
              <c:strCache>
                <c:ptCount val="1"/>
                <c:pt idx="0">
                  <c:v>(25/26) Q2</c:v>
                </c:pt>
              </c:strCache>
            </c:strRef>
          </c:tx>
          <c:spPr>
            <a:solidFill>
              <a:schemeClr val="accent5"/>
            </a:solidFill>
            <a:ln>
              <a:solidFill>
                <a:srgbClr val="FF0000"/>
              </a:solid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rate'!$G$8:$G$17</c:f>
              <c:numCache>
                <c:formatCode>#,##0.00_ ;\-#,##0.00\ </c:formatCode>
                <c:ptCount val="10"/>
              </c:numCache>
            </c:numRef>
          </c:val>
          <c:extLst>
            <c:ext xmlns:c16="http://schemas.microsoft.com/office/drawing/2014/chart" uri="{C3380CC4-5D6E-409C-BE32-E72D297353CC}">
              <c16:uniqueId val="{00000004-E9F7-43C3-9EC2-29C309986547}"/>
            </c:ext>
          </c:extLst>
        </c:ser>
        <c:ser>
          <c:idx val="5"/>
          <c:order val="5"/>
          <c:tx>
            <c:strRef>
              <c:f>'(WF)-Sickness absence rate'!$H$7</c:f>
              <c:strCache>
                <c:ptCount val="1"/>
                <c:pt idx="0">
                  <c:v>(25/26) Q2</c:v>
                </c:pt>
              </c:strCache>
            </c:strRef>
          </c:tx>
          <c:spPr>
            <a:solidFill>
              <a:schemeClr val="accent6"/>
            </a:solidFill>
            <a:ln>
              <a:solidFill>
                <a:schemeClr val="tx1"/>
              </a:solidFill>
              <a:prstDash val="sysDot"/>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rate'!$H$8:$H$17</c:f>
              <c:numCache>
                <c:formatCode>#,##0.00_ ;\-#,##0.00\ </c:formatCode>
                <c:ptCount val="10"/>
              </c:numCache>
            </c:numRef>
          </c:val>
          <c:extLst>
            <c:ext xmlns:c16="http://schemas.microsoft.com/office/drawing/2014/chart" uri="{C3380CC4-5D6E-409C-BE32-E72D297353CC}">
              <c16:uniqueId val="{00000005-E9F7-43C3-9EC2-29C309986547}"/>
            </c:ext>
          </c:extLst>
        </c:ser>
        <c:ser>
          <c:idx val="6"/>
          <c:order val="6"/>
          <c:tx>
            <c:strRef>
              <c:f>'(WF)-Sickness absence rate'!$I$7</c:f>
              <c:strCache>
                <c:ptCount val="1"/>
                <c:pt idx="0">
                  <c:v>(25/26) Q3</c:v>
                </c:pt>
              </c:strCache>
            </c:strRef>
          </c:tx>
          <c:spPr>
            <a:solidFill>
              <a:schemeClr val="accent1">
                <a:lumMod val="60000"/>
              </a:schemeClr>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rate'!$I$8:$I$17</c:f>
              <c:numCache>
                <c:formatCode>#,##0.00_ ;\-#,##0.00\ </c:formatCode>
                <c:ptCount val="10"/>
              </c:numCache>
            </c:numRef>
          </c:val>
          <c:extLst>
            <c:ext xmlns:c16="http://schemas.microsoft.com/office/drawing/2014/chart" uri="{C3380CC4-5D6E-409C-BE32-E72D297353CC}">
              <c16:uniqueId val="{00000000-0637-4AF3-BE27-FB98D23B1A9A}"/>
            </c:ext>
          </c:extLst>
        </c:ser>
        <c:ser>
          <c:idx val="7"/>
          <c:order val="7"/>
          <c:tx>
            <c:strRef>
              <c:f>'(WF)-Sickness absence rate'!$J$7</c:f>
              <c:strCache>
                <c:ptCount val="1"/>
                <c:pt idx="0">
                  <c:v>(25/26) Q4</c:v>
                </c:pt>
              </c:strCache>
            </c:strRef>
          </c:tx>
          <c:spPr>
            <a:solidFill>
              <a:schemeClr val="accent2">
                <a:lumMod val="60000"/>
              </a:schemeClr>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rate'!$J$8:$J$17</c:f>
              <c:numCache>
                <c:formatCode>_-* #,##0_-;\-* #,##0_-;_-* "-"??_-;_-@_-</c:formatCode>
                <c:ptCount val="10"/>
              </c:numCache>
            </c:numRef>
          </c:val>
          <c:extLst>
            <c:ext xmlns:c16="http://schemas.microsoft.com/office/drawing/2014/chart" uri="{C3380CC4-5D6E-409C-BE32-E72D297353CC}">
              <c16:uniqueId val="{00000001-0637-4AF3-BE27-FB98D23B1A9A}"/>
            </c:ext>
          </c:extLst>
        </c:ser>
        <c:dLbls>
          <c:showLegendKey val="0"/>
          <c:showVal val="0"/>
          <c:showCatName val="0"/>
          <c:showSerName val="0"/>
          <c:showPercent val="0"/>
          <c:showBubbleSize val="0"/>
        </c:dLbls>
        <c:gapWidth val="15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_ ;\-#,##0.00\ "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Year to Date Costs (Amount inc Commitments)</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barChart>
        <c:barDir val="col"/>
        <c:grouping val="stacked"/>
        <c:varyColors val="0"/>
        <c:ser>
          <c:idx val="0"/>
          <c:order val="0"/>
          <c:tx>
            <c:strRef>
              <c:f>'(WF) - Agency'!$B$8</c:f>
              <c:strCache>
                <c:ptCount val="1"/>
                <c:pt idx="0">
                  <c:v>0-25 Disabilities Team</c:v>
                </c:pt>
              </c:strCache>
            </c:strRef>
          </c:tx>
          <c:spPr>
            <a:solidFill>
              <a:schemeClr val="accent1"/>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Agency'!$C$8:$Z$8</c:f>
              <c:numCache>
                <c:formatCode>_-* #,##0_-;\-* #,##0_-;_-* "-"??_-;_-@_-</c:formatCode>
                <c:ptCount val="24"/>
                <c:pt idx="11" formatCode="#,##0,&quot;k&quot;">
                  <c:v>38458.949999999997</c:v>
                </c:pt>
              </c:numCache>
            </c:numRef>
          </c:val>
          <c:extLst>
            <c:ext xmlns:c16="http://schemas.microsoft.com/office/drawing/2014/chart" uri="{C3380CC4-5D6E-409C-BE32-E72D297353CC}">
              <c16:uniqueId val="{00000000-BE53-415E-BCE2-7A38E759E088}"/>
            </c:ext>
          </c:extLst>
        </c:ser>
        <c:ser>
          <c:idx val="1"/>
          <c:order val="1"/>
          <c:tx>
            <c:strRef>
              <c:f>'(WF) - Agency'!$B$9</c:f>
              <c:strCache>
                <c:ptCount val="1"/>
                <c:pt idx="0">
                  <c:v>Ty Pili Pala (Llys y Bryn Unit)</c:v>
                </c:pt>
              </c:strCache>
            </c:strRef>
          </c:tx>
          <c:spPr>
            <a:solidFill>
              <a:schemeClr val="accent2"/>
            </a:solidFill>
            <a:ln>
              <a:noFill/>
              <a:prstDash val="sysDot"/>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Agency'!$C$9:$Z$9</c:f>
              <c:numCache>
                <c:formatCode>_-* #,##0_-;\-* #,##0_-;_-* "-"??_-;_-@_-</c:formatCode>
                <c:ptCount val="24"/>
                <c:pt idx="11" formatCode="#,##0,&quot;k&quot;">
                  <c:v>5122.7700000000004</c:v>
                </c:pt>
              </c:numCache>
            </c:numRef>
          </c:val>
          <c:extLst>
            <c:ext xmlns:c16="http://schemas.microsoft.com/office/drawing/2014/chart" uri="{C3380CC4-5D6E-409C-BE32-E72D297353CC}">
              <c16:uniqueId val="{00000001-BE53-415E-BCE2-7A38E759E088}"/>
            </c:ext>
          </c:extLst>
        </c:ser>
        <c:ser>
          <c:idx val="2"/>
          <c:order val="2"/>
          <c:tx>
            <c:strRef>
              <c:f>'(WF) - Agency'!$B$10</c:f>
              <c:strCache>
                <c:ptCount val="1"/>
                <c:pt idx="0">
                  <c:v>Dol-Y-Felin, St.Clears Home For The Aged</c:v>
                </c:pt>
              </c:strCache>
            </c:strRef>
          </c:tx>
          <c:spPr>
            <a:solidFill>
              <a:schemeClr val="accent3"/>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Agency'!$C$10:$Z$10</c:f>
              <c:numCache>
                <c:formatCode>_-* #,##0_-;\-* #,##0_-;_-* "-"??_-;_-@_-</c:formatCode>
                <c:ptCount val="24"/>
                <c:pt idx="11" formatCode="#,##0,&quot;k&quot;">
                  <c:v>115670.37</c:v>
                </c:pt>
                <c:pt idx="12" formatCode="#,##0,&quot;k&quot;">
                  <c:v>7796.1</c:v>
                </c:pt>
                <c:pt idx="13" formatCode="#,##0,&quot;k&quot;">
                  <c:v>8256.52</c:v>
                </c:pt>
              </c:numCache>
            </c:numRef>
          </c:val>
          <c:extLst>
            <c:ext xmlns:c16="http://schemas.microsoft.com/office/drawing/2014/chart" uri="{C3380CC4-5D6E-409C-BE32-E72D297353CC}">
              <c16:uniqueId val="{00000002-BE53-415E-BCE2-7A38E759E088}"/>
            </c:ext>
          </c:extLst>
        </c:ser>
        <c:ser>
          <c:idx val="3"/>
          <c:order val="3"/>
          <c:tx>
            <c:strRef>
              <c:f>'(WF) - Agency'!$B$11</c:f>
              <c:strCache>
                <c:ptCount val="1"/>
                <c:pt idx="0">
                  <c:v>Llys-Y-Bryn, Llanelli. Home For The Aged</c:v>
                </c:pt>
              </c:strCache>
            </c:strRef>
          </c:tx>
          <c:spPr>
            <a:solidFill>
              <a:schemeClr val="accent4"/>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Agency'!$C$11:$Z$11</c:f>
              <c:numCache>
                <c:formatCode>_-* #,##0_-;\-* #,##0_-;_-* "-"??_-;_-@_-</c:formatCode>
                <c:ptCount val="24"/>
                <c:pt idx="11" formatCode="#,##0,&quot;k&quot;">
                  <c:v>19723.02</c:v>
                </c:pt>
                <c:pt idx="12" formatCode="#,##0,&quot;k&quot;">
                  <c:v>175.39</c:v>
                </c:pt>
                <c:pt idx="13" formatCode="#,##0,&quot;k&quot;">
                  <c:v>2441.04</c:v>
                </c:pt>
              </c:numCache>
            </c:numRef>
          </c:val>
          <c:extLst>
            <c:ext xmlns:c16="http://schemas.microsoft.com/office/drawing/2014/chart" uri="{C3380CC4-5D6E-409C-BE32-E72D297353CC}">
              <c16:uniqueId val="{00000003-BE53-415E-BCE2-7A38E759E088}"/>
            </c:ext>
          </c:extLst>
        </c:ser>
        <c:ser>
          <c:idx val="4"/>
          <c:order val="4"/>
          <c:tx>
            <c:strRef>
              <c:f>'(WF) - Agency'!$B$12</c:f>
              <c:strCache>
                <c:ptCount val="1"/>
                <c:pt idx="0">
                  <c:v>Maesllewelyn, Home For The Aged.</c:v>
                </c:pt>
              </c:strCache>
            </c:strRef>
          </c:tx>
          <c:spPr>
            <a:solidFill>
              <a:schemeClr val="accent5"/>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Agency'!$C$12:$Z$12</c:f>
              <c:numCache>
                <c:formatCode>_-* #,##0_-;\-* #,##0_-;_-* "-"??_-;_-@_-</c:formatCode>
                <c:ptCount val="24"/>
                <c:pt idx="11" formatCode="#,##0,&quot;k&quot;">
                  <c:v>7058.76</c:v>
                </c:pt>
                <c:pt idx="12" formatCode="#,##0,&quot;k&quot;">
                  <c:v>439.2</c:v>
                </c:pt>
                <c:pt idx="13" formatCode="#,##0,&quot;k&quot;">
                  <c:v>731</c:v>
                </c:pt>
              </c:numCache>
            </c:numRef>
          </c:val>
          <c:extLst>
            <c:ext xmlns:c16="http://schemas.microsoft.com/office/drawing/2014/chart" uri="{C3380CC4-5D6E-409C-BE32-E72D297353CC}">
              <c16:uniqueId val="{00000004-BE53-415E-BCE2-7A38E759E088}"/>
            </c:ext>
          </c:extLst>
        </c:ser>
        <c:ser>
          <c:idx val="5"/>
          <c:order val="5"/>
          <c:tx>
            <c:strRef>
              <c:f>'(WF) - Agency'!$B$13</c:f>
              <c:strCache>
                <c:ptCount val="1"/>
                <c:pt idx="0">
                  <c:v>Awel Tywi, Llandeilo. Home For The Aged.</c:v>
                </c:pt>
              </c:strCache>
            </c:strRef>
          </c:tx>
          <c:spPr>
            <a:solidFill>
              <a:schemeClr val="accent6"/>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Agency'!$C$13:$Z$13</c:f>
              <c:numCache>
                <c:formatCode>_-* #,##0_-;\-* #,##0_-;_-* "-"??_-;_-@_-</c:formatCode>
                <c:ptCount val="24"/>
                <c:pt idx="11" formatCode="#,##0,&quot;k&quot;">
                  <c:v>48713.81</c:v>
                </c:pt>
                <c:pt idx="13" formatCode="#,##0,&quot;k&quot;">
                  <c:v>1797.29</c:v>
                </c:pt>
              </c:numCache>
            </c:numRef>
          </c:val>
          <c:extLst>
            <c:ext xmlns:c16="http://schemas.microsoft.com/office/drawing/2014/chart" uri="{C3380CC4-5D6E-409C-BE32-E72D297353CC}">
              <c16:uniqueId val="{00000005-BE53-415E-BCE2-7A38E759E088}"/>
            </c:ext>
          </c:extLst>
        </c:ser>
        <c:ser>
          <c:idx val="6"/>
          <c:order val="6"/>
          <c:tx>
            <c:strRef>
              <c:f>'(WF) - Agency'!$B$14</c:f>
              <c:strCache>
                <c:ptCount val="1"/>
                <c:pt idx="0">
                  <c:v>Y Bwthyn</c:v>
                </c:pt>
              </c:strCache>
            </c:strRef>
          </c:tx>
          <c:spPr>
            <a:solidFill>
              <a:schemeClr val="accent1">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Agency'!$C$14:$Z$14</c:f>
              <c:numCache>
                <c:formatCode>_-* #,##0_-;\-* #,##0_-;_-* "-"??_-;_-@_-</c:formatCode>
                <c:ptCount val="24"/>
                <c:pt idx="11" formatCode="#,##0,&quot;k&quot;">
                  <c:v>85147.520000000004</c:v>
                </c:pt>
                <c:pt idx="12" formatCode="#,##0,&quot;k&quot;">
                  <c:v>2722.39</c:v>
                </c:pt>
                <c:pt idx="13" formatCode="#,##0,&quot;k&quot;">
                  <c:v>2053.6</c:v>
                </c:pt>
              </c:numCache>
            </c:numRef>
          </c:val>
          <c:extLst>
            <c:ext xmlns:c16="http://schemas.microsoft.com/office/drawing/2014/chart" uri="{C3380CC4-5D6E-409C-BE32-E72D297353CC}">
              <c16:uniqueId val="{00000006-BE53-415E-BCE2-7A38E759E088}"/>
            </c:ext>
          </c:extLst>
        </c:ser>
        <c:ser>
          <c:idx val="7"/>
          <c:order val="7"/>
          <c:tx>
            <c:strRef>
              <c:f>'(WF) - Agency'!$B$15</c:f>
              <c:strCache>
                <c:ptCount val="1"/>
                <c:pt idx="0">
                  <c:v>Y Plas, Felinfoel. Home For The Aged.</c:v>
                </c:pt>
              </c:strCache>
            </c:strRef>
          </c:tx>
          <c:spPr>
            <a:solidFill>
              <a:schemeClr val="accent2">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Agency'!$C$15:$Z$15</c:f>
              <c:numCache>
                <c:formatCode>_-* #,##0_-;\-* #,##0_-;_-* "-"??_-;_-@_-</c:formatCode>
                <c:ptCount val="24"/>
                <c:pt idx="11" formatCode="#,##0,&quot;k&quot;">
                  <c:v>37700.92</c:v>
                </c:pt>
                <c:pt idx="12" formatCode="#,##0,&quot;k&quot;">
                  <c:v>1654.47</c:v>
                </c:pt>
                <c:pt idx="13" formatCode="#,##0,&quot;k&quot;">
                  <c:v>544.15</c:v>
                </c:pt>
              </c:numCache>
            </c:numRef>
          </c:val>
          <c:extLst>
            <c:ext xmlns:c16="http://schemas.microsoft.com/office/drawing/2014/chart" uri="{C3380CC4-5D6E-409C-BE32-E72D297353CC}">
              <c16:uniqueId val="{00000007-BE53-415E-BCE2-7A38E759E088}"/>
            </c:ext>
          </c:extLst>
        </c:ser>
        <c:ser>
          <c:idx val="8"/>
          <c:order val="8"/>
          <c:tx>
            <c:strRef>
              <c:f>'(WF) - Agency'!$B$16</c:f>
              <c:strCache>
                <c:ptCount val="1"/>
                <c:pt idx="0">
                  <c:v>Caemaen, Llanelli. Home for the Aged.</c:v>
                </c:pt>
              </c:strCache>
            </c:strRef>
          </c:tx>
          <c:spPr>
            <a:solidFill>
              <a:schemeClr val="accent3">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Agency'!$C$16:$Z$16</c:f>
              <c:numCache>
                <c:formatCode>_-* #,##0_-;\-* #,##0_-;_-* "-"??_-;_-@_-</c:formatCode>
                <c:ptCount val="24"/>
                <c:pt idx="11" formatCode="#,##0,&quot;k&quot;">
                  <c:v>30701.24</c:v>
                </c:pt>
                <c:pt idx="12" formatCode="#,##0,&quot;k&quot;">
                  <c:v>845.28</c:v>
                </c:pt>
                <c:pt idx="13" formatCode="#,##0,&quot;k&quot;">
                  <c:v>388.49</c:v>
                </c:pt>
              </c:numCache>
            </c:numRef>
          </c:val>
          <c:extLst>
            <c:ext xmlns:c16="http://schemas.microsoft.com/office/drawing/2014/chart" uri="{C3380CC4-5D6E-409C-BE32-E72D297353CC}">
              <c16:uniqueId val="{00000008-BE53-415E-BCE2-7A38E759E088}"/>
            </c:ext>
          </c:extLst>
        </c:ser>
        <c:ser>
          <c:idx val="9"/>
          <c:order val="9"/>
          <c:tx>
            <c:strRef>
              <c:f>'(WF) - Agency'!$B$17</c:f>
              <c:strCache>
                <c:ptCount val="1"/>
                <c:pt idx="0">
                  <c:v>Tir Einon</c:v>
                </c:pt>
              </c:strCache>
            </c:strRef>
          </c:tx>
          <c:spPr>
            <a:solidFill>
              <a:schemeClr val="accent4">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Agency'!$C$17:$Z$17</c:f>
              <c:numCache>
                <c:formatCode>_-* #,##0_-;\-* #,##0_-;_-* "-"??_-;_-@_-</c:formatCode>
                <c:ptCount val="24"/>
                <c:pt idx="11" formatCode="#,##0,&quot;k&quot;">
                  <c:v>60981.48</c:v>
                </c:pt>
                <c:pt idx="13" formatCode="#,##0,&quot;k&quot;">
                  <c:v>360.57</c:v>
                </c:pt>
              </c:numCache>
            </c:numRef>
          </c:val>
          <c:extLst>
            <c:ext xmlns:c16="http://schemas.microsoft.com/office/drawing/2014/chart" uri="{C3380CC4-5D6E-409C-BE32-E72D297353CC}">
              <c16:uniqueId val="{00000009-BE53-415E-BCE2-7A38E759E088}"/>
            </c:ext>
          </c:extLst>
        </c:ser>
        <c:ser>
          <c:idx val="10"/>
          <c:order val="10"/>
          <c:tx>
            <c:strRef>
              <c:f>'(WF) - Agency'!$B$18</c:f>
              <c:strCache>
                <c:ptCount val="1"/>
                <c:pt idx="0">
                  <c:v>Out of Hours</c:v>
                </c:pt>
              </c:strCache>
            </c:strRef>
          </c:tx>
          <c:spPr>
            <a:solidFill>
              <a:schemeClr val="accent5">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Agency'!$C$18:$Z$18</c:f>
              <c:numCache>
                <c:formatCode>_-* #,##0_-;\-* #,##0_-;_-* "-"??_-;_-@_-</c:formatCode>
                <c:ptCount val="24"/>
                <c:pt idx="11" formatCode="#,##0,&quot;k&quot;">
                  <c:v>44857.8</c:v>
                </c:pt>
              </c:numCache>
            </c:numRef>
          </c:val>
          <c:extLst>
            <c:ext xmlns:c16="http://schemas.microsoft.com/office/drawing/2014/chart" uri="{C3380CC4-5D6E-409C-BE32-E72D297353CC}">
              <c16:uniqueId val="{0000000A-BE53-415E-BCE2-7A38E759E088}"/>
            </c:ext>
          </c:extLst>
        </c:ser>
        <c:ser>
          <c:idx val="11"/>
          <c:order val="11"/>
          <c:tx>
            <c:strRef>
              <c:f>'(WF) - Agency'!$B$19</c:f>
              <c:strCache>
                <c:ptCount val="1"/>
                <c:pt idx="0">
                  <c:v>Deprivation of Liberty Standards (DoLS)</c:v>
                </c:pt>
              </c:strCache>
            </c:strRef>
          </c:tx>
          <c:spPr>
            <a:solidFill>
              <a:schemeClr val="accent6">
                <a:lumMod val="6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Agency'!$C$19:$Z$19</c:f>
              <c:numCache>
                <c:formatCode>_-* #,##0_-;\-* #,##0_-;_-* "-"??_-;_-@_-</c:formatCode>
                <c:ptCount val="24"/>
                <c:pt idx="11" formatCode="#,##0,&quot;k&quot;">
                  <c:v>14440</c:v>
                </c:pt>
              </c:numCache>
            </c:numRef>
          </c:val>
          <c:extLst>
            <c:ext xmlns:c16="http://schemas.microsoft.com/office/drawing/2014/chart" uri="{C3380CC4-5D6E-409C-BE32-E72D297353CC}">
              <c16:uniqueId val="{0000000B-BE53-415E-BCE2-7A38E759E088}"/>
            </c:ext>
          </c:extLst>
        </c:ser>
        <c:ser>
          <c:idx val="12"/>
          <c:order val="12"/>
          <c:tx>
            <c:strRef>
              <c:f>'(WF) - Agency'!$B$20</c:f>
              <c:strCache>
                <c:ptCount val="1"/>
                <c:pt idx="0">
                  <c:v>Cwmamman Day Centre</c:v>
                </c:pt>
              </c:strCache>
            </c:strRef>
          </c:tx>
          <c:spPr>
            <a:solidFill>
              <a:schemeClr val="accent1">
                <a:lumMod val="80000"/>
                <a:lumOff val="2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Agency'!$C$20:$Z$20</c:f>
              <c:numCache>
                <c:formatCode>_-* #,##0_-;\-* #,##0_-;_-* "-"??_-;_-@_-</c:formatCode>
                <c:ptCount val="24"/>
                <c:pt idx="11" formatCode="#,##0,&quot;k&quot;">
                  <c:v>9381.73</c:v>
                </c:pt>
              </c:numCache>
            </c:numRef>
          </c:val>
          <c:extLst>
            <c:ext xmlns:c16="http://schemas.microsoft.com/office/drawing/2014/chart" uri="{C3380CC4-5D6E-409C-BE32-E72D297353CC}">
              <c16:uniqueId val="{0000000C-BE53-415E-BCE2-7A38E759E088}"/>
            </c:ext>
          </c:extLst>
        </c:ser>
        <c:ser>
          <c:idx val="13"/>
          <c:order val="13"/>
          <c:tx>
            <c:strRef>
              <c:f>'(WF) - Agency'!$B$21</c:f>
              <c:strCache>
                <c:ptCount val="1"/>
                <c:pt idx="0">
                  <c:v>Cartref Cynnes</c:v>
                </c:pt>
              </c:strCache>
            </c:strRef>
          </c:tx>
          <c:spPr>
            <a:solidFill>
              <a:schemeClr val="accent2">
                <a:lumMod val="80000"/>
                <a:lumOff val="20000"/>
              </a:schemeClr>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Agency'!$C$21:$Z$21</c:f>
              <c:numCache>
                <c:formatCode>_-* #,##0_-;\-* #,##0_-;_-* "-"??_-;_-@_-</c:formatCode>
                <c:ptCount val="24"/>
                <c:pt idx="11" formatCode="#,##0,&quot;k&quot;">
                  <c:v>8940.15</c:v>
                </c:pt>
                <c:pt idx="13" formatCode="#,##0,&quot;k&quot;">
                  <c:v>187.44</c:v>
                </c:pt>
              </c:numCache>
            </c:numRef>
          </c:val>
          <c:extLst>
            <c:ext xmlns:c16="http://schemas.microsoft.com/office/drawing/2014/chart" uri="{C3380CC4-5D6E-409C-BE32-E72D297353CC}">
              <c16:uniqueId val="{0000000D-BE53-415E-BCE2-7A38E759E088}"/>
            </c:ext>
          </c:extLst>
        </c:ser>
        <c:dLbls>
          <c:showLegendKey val="0"/>
          <c:showVal val="0"/>
          <c:showCatName val="0"/>
          <c:showSerName val="0"/>
          <c:showPercent val="0"/>
          <c:showBubbleSize val="0"/>
        </c:dLbls>
        <c:gapWidth val="150"/>
        <c:overlap val="100"/>
        <c:axId val="789741888"/>
        <c:axId val="789742248"/>
      </c:bar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Increase the % market share of in house Home Care</a:t>
            </a:r>
          </a:p>
        </c:rich>
      </c:tx>
      <c:layout>
        <c:manualLayout>
          <c:xMode val="edge"/>
          <c:yMode val="edge"/>
          <c:x val="0.14596942067447352"/>
          <c:y val="3.1391014322150287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720096274016365"/>
          <c:w val="0.89596882356918495"/>
          <c:h val="0.62646268686690798"/>
        </c:manualLayout>
      </c:layout>
      <c:lineChart>
        <c:grouping val="standard"/>
        <c:varyColors val="0"/>
        <c:ser>
          <c:idx val="0"/>
          <c:order val="0"/>
          <c:tx>
            <c:strRef>
              <c:f>'(WF)- Home Care % market share'!$A$8</c:f>
              <c:strCache>
                <c:ptCount val="1"/>
                <c:pt idx="0">
                  <c:v>Increase the number of in-house domiciliary carers employed</c:v>
                </c:pt>
              </c:strCache>
            </c:strRef>
          </c:tx>
          <c:spPr>
            <a:ln w="28575" cap="rnd">
              <a:solidFill>
                <a:srgbClr val="0B2399"/>
              </a:solidFill>
              <a:round/>
            </a:ln>
            <a:effectLst/>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F3-4E8D-9DE9-23862BBB30E5}"/>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15-4039-A315-3E3C981F38B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E2BBE"/>
                    </a:solidFill>
                    <a:latin typeface="+mn-lt"/>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share'!$B$8:$Y$8</c:f>
              <c:numCache>
                <c:formatCode>_-* #,##0_-;\-* #,##0_-;_-* "-"??_-;_-@_-</c:formatCode>
                <c:ptCount val="24"/>
                <c:pt idx="0">
                  <c:v>267</c:v>
                </c:pt>
                <c:pt idx="1">
                  <c:v>268</c:v>
                </c:pt>
                <c:pt idx="2">
                  <c:v>273</c:v>
                </c:pt>
                <c:pt idx="3">
                  <c:v>274</c:v>
                </c:pt>
                <c:pt idx="4">
                  <c:v>275</c:v>
                </c:pt>
                <c:pt idx="5">
                  <c:v>276</c:v>
                </c:pt>
                <c:pt idx="6">
                  <c:v>277</c:v>
                </c:pt>
                <c:pt idx="7">
                  <c:v>274</c:v>
                </c:pt>
                <c:pt idx="8">
                  <c:v>274</c:v>
                </c:pt>
                <c:pt idx="9">
                  <c:v>276</c:v>
                </c:pt>
                <c:pt idx="10">
                  <c:v>281</c:v>
                </c:pt>
                <c:pt idx="11">
                  <c:v>282</c:v>
                </c:pt>
                <c:pt idx="12">
                  <c:v>283</c:v>
                </c:pt>
              </c:numCache>
            </c:numRef>
          </c:val>
          <c:smooth val="0"/>
          <c:extLst>
            <c:ext xmlns:c16="http://schemas.microsoft.com/office/drawing/2014/chart" uri="{C3380CC4-5D6E-409C-BE32-E72D297353CC}">
              <c16:uniqueId val="{00000000-8F69-41E1-B3B4-D61F0B8D76FF}"/>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'(WF)- Home Care % market share'!$A$9</c:f>
              <c:strCache>
                <c:ptCount val="1"/>
                <c:pt idx="0">
                  <c:v>Increase the % of hours delivered</c:v>
                </c:pt>
              </c:strCache>
            </c:strRef>
          </c:tx>
          <c:spPr>
            <a:ln w="28575" cap="rnd">
              <a:solidFill>
                <a:schemeClr val="tx1"/>
              </a:solidFill>
              <a:prstDash val="sysDot"/>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share'!$B$9:$Y$9</c:f>
              <c:numCache>
                <c:formatCode>0%</c:formatCode>
                <c:ptCount val="24"/>
                <c:pt idx="0">
                  <c:v>0.48375121463376575</c:v>
                </c:pt>
                <c:pt idx="1">
                  <c:v>0.47642262696184989</c:v>
                </c:pt>
                <c:pt idx="2">
                  <c:v>0.48516173012031771</c:v>
                </c:pt>
                <c:pt idx="3">
                  <c:v>0.46541273266792565</c:v>
                </c:pt>
                <c:pt idx="4">
                  <c:v>0.45127756269988217</c:v>
                </c:pt>
                <c:pt idx="5">
                  <c:v>0.47198604869541888</c:v>
                </c:pt>
                <c:pt idx="6">
                  <c:v>0.48155321637426912</c:v>
                </c:pt>
                <c:pt idx="7">
                  <c:v>0.46396488266081376</c:v>
                </c:pt>
                <c:pt idx="8">
                  <c:v>0.45360642461870704</c:v>
                </c:pt>
                <c:pt idx="9">
                  <c:v>0.48224103753606434</c:v>
                </c:pt>
                <c:pt idx="10">
                  <c:v>0.4548204803996479</c:v>
                </c:pt>
                <c:pt idx="11">
                  <c:v>0.39200000000000002</c:v>
                </c:pt>
                <c:pt idx="12">
                  <c:v>0.44400000000000001</c:v>
                </c:pt>
              </c:numCache>
            </c:numRef>
          </c:val>
          <c:smooth val="0"/>
          <c:extLst>
            <c:ext xmlns:c16="http://schemas.microsoft.com/office/drawing/2014/chart" uri="{C3380CC4-5D6E-409C-BE32-E72D297353CC}">
              <c16:uniqueId val="{00000001-8F69-41E1-B3B4-D61F0B8D76FF}"/>
            </c:ext>
          </c:extLst>
        </c:ser>
        <c:ser>
          <c:idx val="2"/>
          <c:order val="2"/>
          <c:tx>
            <c:strRef>
              <c:f>'(WF)- Home Care % market share'!$A$10</c:f>
              <c:strCache>
                <c:ptCount val="1"/>
                <c:pt idx="0">
                  <c:v>Increase the % market share of in house Home Care</c:v>
                </c:pt>
              </c:strCache>
            </c:strRef>
          </c:tx>
          <c:spPr>
            <a:ln w="28575" cap="rnd">
              <a:solidFill>
                <a:srgbClr val="FF0000"/>
              </a:solidFill>
              <a:prstDash val="sysDot"/>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share'!$B$10:$Y$10</c:f>
              <c:numCache>
                <c:formatCode>0%</c:formatCode>
                <c:ptCount val="24"/>
                <c:pt idx="0">
                  <c:v>0.3</c:v>
                </c:pt>
                <c:pt idx="1">
                  <c:v>0.31</c:v>
                </c:pt>
                <c:pt idx="2">
                  <c:v>0.31</c:v>
                </c:pt>
                <c:pt idx="3">
                  <c:v>0.31</c:v>
                </c:pt>
                <c:pt idx="4">
                  <c:v>0.28999999999999998</c:v>
                </c:pt>
                <c:pt idx="5">
                  <c:v>0.3</c:v>
                </c:pt>
                <c:pt idx="6">
                  <c:v>0.3</c:v>
                </c:pt>
                <c:pt idx="7">
                  <c:v>0.3</c:v>
                </c:pt>
                <c:pt idx="8">
                  <c:v>0.28999999999999998</c:v>
                </c:pt>
                <c:pt idx="9">
                  <c:v>0.3</c:v>
                </c:pt>
                <c:pt idx="10">
                  <c:v>0.27</c:v>
                </c:pt>
                <c:pt idx="11">
                  <c:v>0.25</c:v>
                </c:pt>
                <c:pt idx="12">
                  <c:v>0.25</c:v>
                </c:pt>
              </c:numCache>
            </c:numRef>
          </c:val>
          <c:smooth val="0"/>
          <c:extLst>
            <c:ext xmlns:c16="http://schemas.microsoft.com/office/drawing/2014/chart" uri="{C3380CC4-5D6E-409C-BE32-E72D297353CC}">
              <c16:uniqueId val="{00000002-8F69-41E1-B3B4-D61F0B8D76FF}"/>
            </c:ext>
          </c:extLst>
        </c:ser>
        <c:dLbls>
          <c:showLegendKey val="0"/>
          <c:showVal val="0"/>
          <c:showCatName val="0"/>
          <c:showSerName val="0"/>
          <c:showPercent val="0"/>
          <c:showBubbleSize val="0"/>
        </c:dLbls>
        <c:marker val="1"/>
        <c:smooth val="0"/>
        <c:axId val="975289088"/>
        <c:axId val="97528548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one"/>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valAx>
        <c:axId val="975285488"/>
        <c:scaling>
          <c:orientation val="minMax"/>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289088"/>
        <c:crosses val="max"/>
        <c:crossBetween val="between"/>
      </c:valAx>
      <c:dateAx>
        <c:axId val="975289088"/>
        <c:scaling>
          <c:orientation val="minMax"/>
        </c:scaling>
        <c:delete val="1"/>
        <c:axPos val="b"/>
        <c:numFmt formatCode="mmm\-yy" sourceLinked="1"/>
        <c:majorTickMark val="out"/>
        <c:minorTickMark val="none"/>
        <c:tickLblPos val="nextTo"/>
        <c:crossAx val="975285488"/>
        <c:crosses val="autoZero"/>
        <c:auto val="1"/>
        <c:lblOffset val="100"/>
        <c:baseTimeUnit val="months"/>
      </c:dateAx>
      <c:spPr>
        <a:solidFill>
          <a:srgbClr val="DFD7E9"/>
        </a:solidFill>
        <a:ln>
          <a:noFill/>
        </a:ln>
        <a:effectLst/>
      </c:spPr>
    </c:plotArea>
    <c:legend>
      <c:legendPos val="b"/>
      <c:layout>
        <c:manualLayout>
          <c:xMode val="edge"/>
          <c:yMode val="edge"/>
          <c:x val="2.4908595418078983E-2"/>
          <c:y val="0.85580247142444454"/>
          <c:w val="0.9474071257329304"/>
          <c:h val="0.128502021414480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Complaints'!$AB$51</c:f>
              <c:strCache>
                <c:ptCount val="1"/>
                <c:pt idx="0">
                  <c:v>% out of timescale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Adult Complaints'!$AC$49:$BA$49</c15:sqref>
                  </c15:fullRef>
                </c:ext>
              </c:extLst>
              <c:f>'(PE) - Adult Complaints'!$AC$49:$AP$49</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Adult Complaints'!$AC$51:$BA$51</c15:sqref>
                  </c15:fullRef>
                </c:ext>
              </c:extLst>
              <c:f>'(PE) - Adult Complaints'!$AC$51:$AP$51</c:f>
              <c:numCache>
                <c:formatCode>0%</c:formatCode>
                <c:ptCount val="14"/>
                <c:pt idx="0">
                  <c:v>0.33333333333333331</c:v>
                </c:pt>
                <c:pt idx="1">
                  <c:v>0.33333333333333331</c:v>
                </c:pt>
                <c:pt idx="2">
                  <c:v>0.66666666666666663</c:v>
                </c:pt>
                <c:pt idx="3">
                  <c:v>1</c:v>
                </c:pt>
                <c:pt idx="5">
                  <c:v>0</c:v>
                </c:pt>
                <c:pt idx="6">
                  <c:v>0.5</c:v>
                </c:pt>
                <c:pt idx="7">
                  <c:v>0.5</c:v>
                </c:pt>
                <c:pt idx="8">
                  <c:v>0.66666666666666663</c:v>
                </c:pt>
                <c:pt idx="9">
                  <c:v>0.66666666666666663</c:v>
                </c:pt>
                <c:pt idx="10">
                  <c:v>0</c:v>
                </c:pt>
                <c:pt idx="11">
                  <c:v>0.16666666666666666</c:v>
                </c:pt>
                <c:pt idx="12">
                  <c:v>0.5</c:v>
                </c:pt>
                <c:pt idx="13">
                  <c:v>0.6</c:v>
                </c:pt>
              </c:numCache>
            </c:numRef>
          </c:val>
          <c:smooth val="0"/>
          <c:extLst>
            <c:ext xmlns:c16="http://schemas.microsoft.com/office/drawing/2014/chart" uri="{C3380CC4-5D6E-409C-BE32-E72D297353CC}">
              <c16:uniqueId val="{00000000-502A-4329-B464-ECC1375AF757}"/>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Complaints'!$AB$50</c15:sqref>
                        </c15:formulaRef>
                      </c:ext>
                    </c:extLst>
                    <c:strCache>
                      <c:ptCount val="1"/>
                      <c:pt idx="0">
                        <c:v>Open</c:v>
                      </c:pt>
                    </c:strCache>
                  </c:strRef>
                </c:tx>
                <c:spPr>
                  <a:ln w="28575" cap="rnd">
                    <a:solidFill>
                      <a:schemeClr val="accent1"/>
                    </a:solidFill>
                    <a:round/>
                  </a:ln>
                  <a:effectLst/>
                </c:spPr>
                <c:marker>
                  <c:symbol val="none"/>
                </c:marker>
                <c:cat>
                  <c:numRef>
                    <c:extLst>
                      <c:ext uri="{02D57815-91ED-43cb-92C2-25804820EDAC}">
                        <c15:fullRef>
                          <c15:sqref>'(PE) - Adult Complaints'!$AC$49:$BA$49</c15:sqref>
                        </c15:fullRef>
                        <c15:formulaRef>
                          <c15:sqref>'(PE) - Adult Complaints'!$AC$49:$AP$49</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uri="{02D57815-91ED-43cb-92C2-25804820EDAC}">
                        <c15:fullRef>
                          <c15:sqref>'(PE) - Adult Complaints'!$AC$50:$BA$50</c15:sqref>
                        </c15:fullRef>
                        <c15:formulaRef>
                          <c15:sqref>'(PE) - Adult Complaints'!$AC$50:$AP$50</c15:sqref>
                        </c15:formulaRef>
                      </c:ext>
                    </c:extLst>
                    <c:numCache>
                      <c:formatCode>_-* #,##0_-;\-* #,##0_-;_-* "-"??_-;_-@_-</c:formatCode>
                      <c:ptCount val="14"/>
                      <c:pt idx="0">
                        <c:v>3</c:v>
                      </c:pt>
                      <c:pt idx="1">
                        <c:v>3</c:v>
                      </c:pt>
                      <c:pt idx="2">
                        <c:v>3</c:v>
                      </c:pt>
                      <c:pt idx="3">
                        <c:v>1</c:v>
                      </c:pt>
                      <c:pt idx="4">
                        <c:v>0</c:v>
                      </c:pt>
                      <c:pt idx="5">
                        <c:v>3</c:v>
                      </c:pt>
                      <c:pt idx="6">
                        <c:v>2</c:v>
                      </c:pt>
                      <c:pt idx="7">
                        <c:v>2</c:v>
                      </c:pt>
                      <c:pt idx="8">
                        <c:v>3</c:v>
                      </c:pt>
                      <c:pt idx="9">
                        <c:v>6</c:v>
                      </c:pt>
                      <c:pt idx="10">
                        <c:v>3</c:v>
                      </c:pt>
                      <c:pt idx="11">
                        <c:v>6</c:v>
                      </c:pt>
                      <c:pt idx="12">
                        <c:v>6</c:v>
                      </c:pt>
                      <c:pt idx="13">
                        <c:v>5</c:v>
                      </c:pt>
                    </c:numCache>
                  </c:numRef>
                </c:val>
                <c:smooth val="0"/>
                <c:extLst>
                  <c:ext xmlns:c16="http://schemas.microsoft.com/office/drawing/2014/chart" uri="{C3380CC4-5D6E-409C-BE32-E72D297353CC}">
                    <c16:uniqueId val="{00000001-502A-4329-B464-ECC1375AF75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Complaints'!$AB$52</c15:sqref>
                        </c15:formulaRef>
                      </c:ext>
                    </c:extLst>
                    <c:strCache>
                      <c:ptCount val="1"/>
                      <c:pt idx="0">
                        <c:v>Out of timescale</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'(PE) - Adult Complaints'!$AC$49:$BA$49</c15:sqref>
                        </c15:fullRef>
                        <c15:formulaRef>
                          <c15:sqref>'(PE) - Adult Complaints'!$AC$49:$AP$49</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Adult Complaints'!$AC$52:$BA$52</c15:sqref>
                        </c15:fullRef>
                        <c15:formulaRef>
                          <c15:sqref>'(PE) - Adult Complaints'!$AC$52:$AP$52</c15:sqref>
                        </c15:formulaRef>
                      </c:ext>
                    </c:extLst>
                    <c:numCache>
                      <c:formatCode>_-* #,##0_-;\-* #,##0_-;_-* "-"??_-;_-@_-</c:formatCode>
                      <c:ptCount val="14"/>
                      <c:pt idx="0">
                        <c:v>1</c:v>
                      </c:pt>
                      <c:pt idx="1">
                        <c:v>1</c:v>
                      </c:pt>
                      <c:pt idx="2">
                        <c:v>2</c:v>
                      </c:pt>
                      <c:pt idx="3">
                        <c:v>1</c:v>
                      </c:pt>
                      <c:pt idx="4">
                        <c:v>0</c:v>
                      </c:pt>
                      <c:pt idx="5">
                        <c:v>0</c:v>
                      </c:pt>
                      <c:pt idx="6">
                        <c:v>1</c:v>
                      </c:pt>
                      <c:pt idx="7">
                        <c:v>1</c:v>
                      </c:pt>
                      <c:pt idx="8">
                        <c:v>2</c:v>
                      </c:pt>
                      <c:pt idx="9">
                        <c:v>4</c:v>
                      </c:pt>
                      <c:pt idx="10">
                        <c:v>0</c:v>
                      </c:pt>
                      <c:pt idx="11">
                        <c:v>1</c:v>
                      </c:pt>
                      <c:pt idx="12">
                        <c:v>3</c:v>
                      </c:pt>
                      <c:pt idx="13">
                        <c:v>3</c:v>
                      </c:pt>
                    </c:numCache>
                  </c:numRef>
                </c:val>
                <c:smooth val="0"/>
                <c:extLst xmlns:c15="http://schemas.microsoft.com/office/drawing/2012/chart">
                  <c:ext xmlns:c16="http://schemas.microsoft.com/office/drawing/2014/chart" uri="{C3380CC4-5D6E-409C-BE32-E72D297353CC}">
                    <c16:uniqueId val="{00000002-502A-4329-B464-ECC1375AF757}"/>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Completed in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Complaints'!$B$9</c:f>
              <c:strCache>
                <c:ptCount val="1"/>
                <c:pt idx="0">
                  <c:v>%age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Childrens Complaints'!$C$7:$Z$7</c15:sqref>
                  </c15:fullRef>
                </c:ext>
              </c:extLst>
              <c:f>'(PE) - Childrens Complaints'!$C$7:$P$7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Childrens Complaints'!$C$9:$Z$9</c15:sqref>
                  </c15:fullRef>
                </c:ext>
              </c:extLst>
              <c:f>'(PE) - Childrens Complaints'!$C$9:$P$9</c:f>
              <c:numCache>
                <c:formatCode>0%</c:formatCode>
                <c:ptCount val="14"/>
                <c:pt idx="0">
                  <c:v>1</c:v>
                </c:pt>
                <c:pt idx="1">
                  <c:v>0.5</c:v>
                </c:pt>
                <c:pt idx="2">
                  <c:v>0.6</c:v>
                </c:pt>
                <c:pt idx="3">
                  <c:v>0.66666666666666663</c:v>
                </c:pt>
                <c:pt idx="4">
                  <c:v>0.5</c:v>
                </c:pt>
                <c:pt idx="5">
                  <c:v>0.5</c:v>
                </c:pt>
                <c:pt idx="6">
                  <c:v>0.6</c:v>
                </c:pt>
                <c:pt idx="7">
                  <c:v>0.6</c:v>
                </c:pt>
                <c:pt idx="8">
                  <c:v>0.16666666666666666</c:v>
                </c:pt>
                <c:pt idx="9">
                  <c:v>0.44444444444444442</c:v>
                </c:pt>
                <c:pt idx="10">
                  <c:v>0.5</c:v>
                </c:pt>
                <c:pt idx="11">
                  <c:v>0</c:v>
                </c:pt>
                <c:pt idx="12">
                  <c:v>0.33333333333333331</c:v>
                </c:pt>
                <c:pt idx="13">
                  <c:v>0</c:v>
                </c:pt>
              </c:numCache>
            </c:numRef>
          </c:val>
          <c:smooth val="0"/>
          <c:extLst>
            <c:ext xmlns:c16="http://schemas.microsoft.com/office/drawing/2014/chart" uri="{C3380CC4-5D6E-409C-BE32-E72D297353CC}">
              <c16:uniqueId val="{00000000-D60B-4114-88F1-A02C77774B56}"/>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Complaints'!$B$8</c15:sqref>
                        </c15:formulaRef>
                      </c:ext>
                    </c:extLst>
                    <c:strCache>
                      <c:ptCount val="1"/>
                      <c:pt idx="0">
                        <c:v>Completed</c:v>
                      </c:pt>
                    </c:strCache>
                  </c:strRef>
                </c:tx>
                <c:spPr>
                  <a:ln w="28575" cap="rnd">
                    <a:solidFill>
                      <a:srgbClr val="0B2399"/>
                    </a:solidFill>
                    <a:round/>
                  </a:ln>
                  <a:effectLst/>
                </c:spPr>
                <c:marker>
                  <c:symbol val="none"/>
                </c:marker>
                <c:cat>
                  <c:numRef>
                    <c:extLst>
                      <c:ext uri="{02D57815-91ED-43cb-92C2-25804820EDAC}">
                        <c15:fullRef>
                          <c15:sqref>'(PE) - Childrens Complaints'!$C$7:$Z$7</c15:sqref>
                        </c15:fullRef>
                        <c15:formulaRef>
                          <c15:sqref>'(PE) - Childrens Complaints'!$C$7:$P$7</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uri="{02D57815-91ED-43cb-92C2-25804820EDAC}">
                        <c15:fullRef>
                          <c15:sqref>'(PE) - Childrens Complaints'!$C$8:$Z$8</c15:sqref>
                        </c15:fullRef>
                        <c15:formulaRef>
                          <c15:sqref>'(PE) - Childrens Complaints'!$C$8:$P$8</c15:sqref>
                        </c15:formulaRef>
                      </c:ext>
                    </c:extLst>
                    <c:numCache>
                      <c:formatCode>_-* #,##0_-;\-* #,##0_-;_-* "-"??_-;_-@_-</c:formatCode>
                      <c:ptCount val="14"/>
                      <c:pt idx="0">
                        <c:v>3</c:v>
                      </c:pt>
                      <c:pt idx="1">
                        <c:v>2</c:v>
                      </c:pt>
                      <c:pt idx="2">
                        <c:v>5</c:v>
                      </c:pt>
                      <c:pt idx="3">
                        <c:v>3</c:v>
                      </c:pt>
                      <c:pt idx="4">
                        <c:v>2</c:v>
                      </c:pt>
                      <c:pt idx="5">
                        <c:v>2</c:v>
                      </c:pt>
                      <c:pt idx="6">
                        <c:v>5</c:v>
                      </c:pt>
                      <c:pt idx="7">
                        <c:v>5</c:v>
                      </c:pt>
                      <c:pt idx="8">
                        <c:v>6</c:v>
                      </c:pt>
                      <c:pt idx="9">
                        <c:v>9</c:v>
                      </c:pt>
                      <c:pt idx="10">
                        <c:v>6</c:v>
                      </c:pt>
                      <c:pt idx="11">
                        <c:v>4</c:v>
                      </c:pt>
                      <c:pt idx="12">
                        <c:v>6</c:v>
                      </c:pt>
                      <c:pt idx="13">
                        <c:v>1</c:v>
                      </c:pt>
                    </c:numCache>
                  </c:numRef>
                </c:val>
                <c:smooth val="0"/>
                <c:extLst>
                  <c:ext xmlns:c16="http://schemas.microsoft.com/office/drawing/2014/chart" uri="{C3380CC4-5D6E-409C-BE32-E72D297353CC}">
                    <c16:uniqueId val="{00000001-D60B-4114-88F1-A02C77774B5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Complaints'!$B$10</c15:sqref>
                        </c15:formulaRef>
                      </c:ext>
                    </c:extLst>
                    <c:strCache>
                      <c:ptCount val="1"/>
                      <c:pt idx="0">
                        <c:v>In Timescale</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'(PE) - Childrens Complaints'!$C$7:$Z$7</c15:sqref>
                        </c15:fullRef>
                        <c15:formulaRef>
                          <c15:sqref>'(PE) - Childrens Complaints'!$C$7:$P$7</c15:sqref>
                        </c15:formulaRef>
                      </c:ext>
                    </c:extLst>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'(PE) - Childrens Complaints'!$C$10:$Z$10</c15:sqref>
                        </c15:fullRef>
                        <c15:formulaRef>
                          <c15:sqref>'(PE) - Childrens Complaints'!$C$10:$P$10</c15:sqref>
                        </c15:formulaRef>
                      </c:ext>
                    </c:extLst>
                    <c:numCache>
                      <c:formatCode>_-* #,##0_-;\-* #,##0_-;_-* "-"??_-;_-@_-</c:formatCode>
                      <c:ptCount val="14"/>
                      <c:pt idx="0">
                        <c:v>3</c:v>
                      </c:pt>
                      <c:pt idx="1">
                        <c:v>1</c:v>
                      </c:pt>
                      <c:pt idx="2">
                        <c:v>3</c:v>
                      </c:pt>
                      <c:pt idx="3">
                        <c:v>2</c:v>
                      </c:pt>
                      <c:pt idx="4">
                        <c:v>1</c:v>
                      </c:pt>
                      <c:pt idx="5">
                        <c:v>1</c:v>
                      </c:pt>
                      <c:pt idx="6">
                        <c:v>3</c:v>
                      </c:pt>
                      <c:pt idx="7">
                        <c:v>3</c:v>
                      </c:pt>
                      <c:pt idx="8">
                        <c:v>1</c:v>
                      </c:pt>
                      <c:pt idx="9">
                        <c:v>4</c:v>
                      </c:pt>
                      <c:pt idx="10">
                        <c:v>3</c:v>
                      </c:pt>
                      <c:pt idx="11">
                        <c:v>0</c:v>
                      </c:pt>
                      <c:pt idx="12">
                        <c:v>2</c:v>
                      </c:pt>
                      <c:pt idx="13">
                        <c:v>0</c:v>
                      </c:pt>
                    </c:numCache>
                  </c:numRef>
                </c:val>
                <c:smooth val="0"/>
                <c:extLst xmlns:c15="http://schemas.microsoft.com/office/drawing/2012/chart">
                  <c:ext xmlns:c16="http://schemas.microsoft.com/office/drawing/2014/chart" uri="{C3380CC4-5D6E-409C-BE32-E72D297353CC}">
                    <c16:uniqueId val="{00000002-D60B-4114-88F1-A02C77774B56}"/>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5.xml"/><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image" Target="../media/image4.png"/><Relationship Id="rId7" Type="http://schemas.openxmlformats.org/officeDocument/2006/relationships/chart" Target="../charts/chart19.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27.xml"/><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5" Type="http://schemas.openxmlformats.org/officeDocument/2006/relationships/chart" Target="../charts/chart29.xml"/><Relationship Id="rId4"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image" Target="../media/image4.png"/><Relationship Id="rId7" Type="http://schemas.openxmlformats.org/officeDocument/2006/relationships/chart" Target="../charts/chart33.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32.xml"/><Relationship Id="rId5" Type="http://schemas.openxmlformats.org/officeDocument/2006/relationships/chart" Target="../charts/chart3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s>
</file>

<file path=xl/drawings/_rels/drawing16.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37.xml"/><Relationship Id="rId5" Type="http://schemas.openxmlformats.org/officeDocument/2006/relationships/chart" Target="../charts/chart38.xml"/><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18.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42.xml"/><Relationship Id="rId5" Type="http://schemas.openxmlformats.org/officeDocument/2006/relationships/chart" Target="../charts/chart43.xml"/><Relationship Id="rId4"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4" Type="http://schemas.openxmlformats.org/officeDocument/2006/relationships/chart" Target="../charts/chart47.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ome!A1"/><Relationship Id="rId1" Type="http://schemas.openxmlformats.org/officeDocument/2006/relationships/image" Target="../media/image3.png"/><Relationship Id="rId4" Type="http://schemas.openxmlformats.org/officeDocument/2006/relationships/image" Target="../media/image5.emf"/></Relationships>
</file>

<file path=xl/drawings/_rels/drawing20.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hyperlink" Target="#Summary!A1"/><Relationship Id="rId7" Type="http://schemas.openxmlformats.org/officeDocument/2006/relationships/chart" Target="../charts/chart51.xml"/><Relationship Id="rId2" Type="http://schemas.openxmlformats.org/officeDocument/2006/relationships/chart" Target="../charts/chart48.xml"/><Relationship Id="rId1" Type="http://schemas.openxmlformats.org/officeDocument/2006/relationships/image" Target="../media/image3.png"/><Relationship Id="rId6" Type="http://schemas.openxmlformats.org/officeDocument/2006/relationships/chart" Target="../charts/chart50.xml"/><Relationship Id="rId5" Type="http://schemas.openxmlformats.org/officeDocument/2006/relationships/chart" Target="../charts/chart49.xml"/><Relationship Id="rId4" Type="http://schemas.openxmlformats.org/officeDocument/2006/relationships/image" Target="../media/image4.png"/><Relationship Id="rId9" Type="http://schemas.openxmlformats.org/officeDocument/2006/relationships/chart" Target="../charts/chart53.xml"/></Relationships>
</file>

<file path=xl/drawings/_rels/drawing21.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4.xml"/><Relationship Id="rId5" Type="http://schemas.openxmlformats.org/officeDocument/2006/relationships/chart" Target="../charts/chart55.xml"/><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6.xml"/><Relationship Id="rId5" Type="http://schemas.openxmlformats.org/officeDocument/2006/relationships/chart" Target="../charts/chart57.xml"/><Relationship Id="rId4" Type="http://schemas.openxmlformats.org/officeDocument/2006/relationships/image" Target="../media/image4.png"/></Relationships>
</file>

<file path=xl/drawings/_rels/drawing2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8.xml"/><Relationship Id="rId4" Type="http://schemas.openxmlformats.org/officeDocument/2006/relationships/image" Target="../media/image4.png"/></Relationships>
</file>

<file path=xl/drawings/_rels/drawing24.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image" Target="../media/image4.png"/><Relationship Id="rId7" Type="http://schemas.openxmlformats.org/officeDocument/2006/relationships/chart" Target="../charts/chart62.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61.xml"/><Relationship Id="rId5" Type="http://schemas.openxmlformats.org/officeDocument/2006/relationships/chart" Target="../charts/chart60.xml"/><Relationship Id="rId10" Type="http://schemas.openxmlformats.org/officeDocument/2006/relationships/chart" Target="../charts/chart65.xml"/><Relationship Id="rId4" Type="http://schemas.openxmlformats.org/officeDocument/2006/relationships/chart" Target="../charts/chart59.xml"/><Relationship Id="rId9" Type="http://schemas.openxmlformats.org/officeDocument/2006/relationships/chart" Target="../charts/chart64.xml"/></Relationships>
</file>

<file path=xl/drawings/_rels/drawing2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5" Type="http://schemas.openxmlformats.org/officeDocument/2006/relationships/chart" Target="../charts/chart67.xml"/><Relationship Id="rId4" Type="http://schemas.openxmlformats.org/officeDocument/2006/relationships/chart" Target="../charts/chart66.xml"/></Relationships>
</file>

<file path=xl/drawings/_rels/drawing2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68.xml"/><Relationship Id="rId4" Type="http://schemas.openxmlformats.org/officeDocument/2006/relationships/image" Target="../media/image4.png"/></Relationships>
</file>

<file path=xl/drawings/_rels/drawing2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chart" Target="../charts/chart69.xml"/></Relationships>
</file>

<file path=xl/drawings/_rels/drawing29.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70.xml"/><Relationship Id="rId5" Type="http://schemas.openxmlformats.org/officeDocument/2006/relationships/image" Target="../media/image6.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4.png"/></Relationships>
</file>

<file path=xl/drawings/_rels/drawing30.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71.xml"/><Relationship Id="rId4" Type="http://schemas.openxmlformats.org/officeDocument/2006/relationships/image" Target="../media/image4.png"/></Relationships>
</file>

<file path=xl/drawings/_rels/drawing3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4" Type="http://schemas.openxmlformats.org/officeDocument/2006/relationships/image" Target="../media/image7.png"/></Relationships>
</file>

<file path=xl/drawings/_rels/drawing3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4" Type="http://schemas.openxmlformats.org/officeDocument/2006/relationships/chart" Target="../charts/chart72.xml"/></Relationships>
</file>

<file path=xl/drawings/_rels/drawing4.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2.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3.xml"/><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4.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chart" Target="../charts/chart8.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chart" Target="../charts/chart12.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3.xml"/><Relationship Id="rId5" Type="http://schemas.openxmlformats.org/officeDocument/2006/relationships/chart" Target="../charts/chart14.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587375</xdr:colOff>
      <xdr:row>0</xdr:row>
      <xdr:rowOff>0</xdr:rowOff>
    </xdr:from>
    <xdr:to>
      <xdr:col>14</xdr:col>
      <xdr:colOff>142875</xdr:colOff>
      <xdr:row>18</xdr:row>
      <xdr:rowOff>316518</xdr:rowOff>
    </xdr:to>
    <xdr:pic>
      <xdr:nvPicPr>
        <xdr:cNvPr id="2" name="Picture 1">
          <a:extLst>
            <a:ext uri="{FF2B5EF4-FFF2-40B4-BE49-F238E27FC236}">
              <a16:creationId xmlns:a16="http://schemas.microsoft.com/office/drawing/2014/main" id="{C7B8CB40-59F6-46CA-8C80-8D8804D973B6}"/>
            </a:ext>
          </a:extLst>
        </xdr:cNvPr>
        <xdr:cNvPicPr>
          <a:picLocks noChangeAspect="1"/>
        </xdr:cNvPicPr>
      </xdr:nvPicPr>
      <xdr:blipFill rotWithShape="1">
        <a:blip xmlns:r="http://schemas.openxmlformats.org/officeDocument/2006/relationships" r:embed="rId1"/>
        <a:srcRect t="1153" r="8887" b="-587"/>
        <a:stretch/>
      </xdr:blipFill>
      <xdr:spPr>
        <a:xfrm>
          <a:off x="2416175" y="0"/>
          <a:ext cx="13385800" cy="3608358"/>
        </a:xfrm>
        <a:prstGeom prst="rect">
          <a:avLst/>
        </a:prstGeom>
      </xdr:spPr>
    </xdr:pic>
    <xdr:clientData/>
  </xdr:twoCellAnchor>
  <xdr:twoCellAnchor>
    <xdr:from>
      <xdr:col>4</xdr:col>
      <xdr:colOff>95249</xdr:colOff>
      <xdr:row>0</xdr:row>
      <xdr:rowOff>47626</xdr:rowOff>
    </xdr:from>
    <xdr:to>
      <xdr:col>13</xdr:col>
      <xdr:colOff>2721893</xdr:colOff>
      <xdr:row>18</xdr:row>
      <xdr:rowOff>174626</xdr:rowOff>
    </xdr:to>
    <xdr:grpSp>
      <xdr:nvGrpSpPr>
        <xdr:cNvPr id="3" name="Group 2">
          <a:extLst>
            <a:ext uri="{FF2B5EF4-FFF2-40B4-BE49-F238E27FC236}">
              <a16:creationId xmlns:a16="http://schemas.microsoft.com/office/drawing/2014/main" id="{257B51AA-C541-4D17-B42B-9F3920EB9586}"/>
            </a:ext>
          </a:extLst>
        </xdr:cNvPr>
        <xdr:cNvGrpSpPr/>
      </xdr:nvGrpSpPr>
      <xdr:grpSpPr>
        <a:xfrm>
          <a:off x="2529100" y="47626"/>
          <a:ext cx="13101300" cy="3402463"/>
          <a:chOff x="2920999" y="-1523999"/>
          <a:chExt cx="12969877" cy="3556000"/>
        </a:xfrm>
      </xdr:grpSpPr>
      <xdr:sp macro="" textlink="">
        <xdr:nvSpPr>
          <xdr:cNvPr id="4" name="TextBox 3">
            <a:extLst>
              <a:ext uri="{FF2B5EF4-FFF2-40B4-BE49-F238E27FC236}">
                <a16:creationId xmlns:a16="http://schemas.microsoft.com/office/drawing/2014/main" id="{C7D020E4-D0E3-8787-3B7F-03E9FEF7DAF0}"/>
              </a:ext>
            </a:extLst>
          </xdr:cNvPr>
          <xdr:cNvSpPr txBox="1"/>
        </xdr:nvSpPr>
        <xdr:spPr>
          <a:xfrm>
            <a:off x="2920999" y="-1523999"/>
            <a:ext cx="12652284" cy="35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GB" sz="4000" b="0" i="0" u="none" strike="noStrike" baseline="0">
                <a:solidFill>
                  <a:schemeClr val="bg1"/>
                </a:solidFill>
                <a:effectLst/>
                <a:latin typeface="+mj-lt"/>
                <a:ea typeface="+mn-ea"/>
                <a:cs typeface="+mn-cs"/>
              </a:rPr>
              <a:t>Communities Directorate Scorecard: </a:t>
            </a:r>
          </a:p>
          <a:p>
            <a:pPr marL="0" marR="0" lvl="0" indent="0" algn="l" defTabSz="914400" eaLnBrk="1" fontAlgn="auto" latinLnBrk="0" hangingPunct="1">
              <a:lnSpc>
                <a:spcPct val="100000"/>
              </a:lnSpc>
              <a:spcBef>
                <a:spcPts val="0"/>
              </a:spcBef>
              <a:spcAft>
                <a:spcPts val="0"/>
              </a:spcAft>
              <a:buClrTx/>
              <a:buSzTx/>
              <a:buFontTx/>
              <a:buNone/>
              <a:tabLst/>
              <a:defRPr/>
            </a:pPr>
            <a:r>
              <a:rPr lang="en-GB" sz="4000" b="0" i="0" u="none" strike="noStrike" baseline="0">
                <a:solidFill>
                  <a:schemeClr val="bg1"/>
                </a:solidFill>
                <a:effectLst/>
                <a:latin typeface="+mj-lt"/>
                <a:ea typeface="+mn-ea"/>
                <a:cs typeface="+mn-cs"/>
              </a:rPr>
              <a:t>Our vision and key goals</a:t>
            </a:r>
          </a:p>
          <a:p>
            <a:pPr algn="l"/>
            <a:r>
              <a:rPr lang="en-GB" sz="2400" b="0">
                <a:solidFill>
                  <a:schemeClr val="bg1"/>
                </a:solidFill>
              </a:rPr>
              <a:t>Social Services &amp; Communities Directorate: Our vision: ‘start well’, ‘live well’ and ‘age well’</a:t>
            </a:r>
            <a:endParaRPr lang="en-GB" sz="2400" b="0" i="1" u="none" strike="noStrike">
              <a:solidFill>
                <a:schemeClr val="bg1"/>
              </a:solidFill>
              <a:effectLst/>
              <a:latin typeface="+mj-lt"/>
              <a:ea typeface="+mn-ea"/>
              <a:cs typeface="+mn-cs"/>
            </a:endParaRPr>
          </a:p>
        </xdr:txBody>
      </xdr:sp>
      <xdr:pic>
        <xdr:nvPicPr>
          <xdr:cNvPr id="5" name="Picture 4">
            <a:extLst>
              <a:ext uri="{FF2B5EF4-FFF2-40B4-BE49-F238E27FC236}">
                <a16:creationId xmlns:a16="http://schemas.microsoft.com/office/drawing/2014/main" id="{095BA3EF-7898-2192-94AA-C66611606D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6664" y="-1047750"/>
            <a:ext cx="2354212" cy="142540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1106805</xdr:colOff>
      <xdr:row>12</xdr:row>
      <xdr:rowOff>171450</xdr:rowOff>
    </xdr:from>
    <xdr:to>
      <xdr:col>14</xdr:col>
      <xdr:colOff>9525</xdr:colOff>
      <xdr:row>35</xdr:row>
      <xdr:rowOff>152400</xdr:rowOff>
    </xdr:to>
    <xdr:graphicFrame macro="">
      <xdr:nvGraphicFramePr>
        <xdr:cNvPr id="2" name="Chart 1">
          <a:extLst>
            <a:ext uri="{FF2B5EF4-FFF2-40B4-BE49-F238E27FC236}">
              <a16:creationId xmlns:a16="http://schemas.microsoft.com/office/drawing/2014/main" id="{1B759536-542F-47BC-8FAD-85E83D778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396240</xdr:colOff>
      <xdr:row>13</xdr:row>
      <xdr:rowOff>45720</xdr:rowOff>
    </xdr:from>
    <xdr:to>
      <xdr:col>26</xdr:col>
      <xdr:colOff>15240</xdr:colOff>
      <xdr:row>14</xdr:row>
      <xdr:rowOff>160020</xdr:rowOff>
    </xdr:to>
    <xdr:sp macro="" textlink="">
      <xdr:nvSpPr>
        <xdr:cNvPr id="4" name="TextBox 2">
          <a:extLst>
            <a:ext uri="{FF2B5EF4-FFF2-40B4-BE49-F238E27FC236}">
              <a16:creationId xmlns:a16="http://schemas.microsoft.com/office/drawing/2014/main" id="{AC41246C-7072-46F9-9968-C178DC64DF9E}"/>
            </a:ext>
          </a:extLst>
        </xdr:cNvPr>
        <xdr:cNvSpPr txBox="1"/>
      </xdr:nvSpPr>
      <xdr:spPr>
        <a:xfrm>
          <a:off x="7437120" y="2735580"/>
          <a:ext cx="50368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394334</xdr:colOff>
      <xdr:row>14</xdr:row>
      <xdr:rowOff>169544</xdr:rowOff>
    </xdr:from>
    <xdr:to>
      <xdr:col>26</xdr:col>
      <xdr:colOff>7619</xdr:colOff>
      <xdr:row>40</xdr:row>
      <xdr:rowOff>26669</xdr:rowOff>
    </xdr:to>
    <xdr:sp macro="" textlink="" fLocksText="0">
      <xdr:nvSpPr>
        <xdr:cNvPr id="1022" name="TextBox 3">
          <a:extLst>
            <a:ext uri="{FF2B5EF4-FFF2-40B4-BE49-F238E27FC236}">
              <a16:creationId xmlns:a16="http://schemas.microsoft.com/office/drawing/2014/main" id="{ECA50AA0-DFDE-4CE6-9AD0-097C60BE8A0F}"/>
            </a:ext>
          </a:extLst>
        </xdr:cNvPr>
        <xdr:cNvSpPr txBox="1"/>
      </xdr:nvSpPr>
      <xdr:spPr>
        <a:xfrm>
          <a:off x="7435214" y="3042284"/>
          <a:ext cx="5031105" cy="46120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b="0" i="0">
              <a:solidFill>
                <a:schemeClr val="dk1"/>
              </a:solidFill>
              <a:effectLst/>
              <a:latin typeface="+mn-lt"/>
              <a:ea typeface="+mn-ea"/>
              <a:cs typeface="+mn-cs"/>
            </a:rPr>
            <a:t>Our</a:t>
          </a:r>
          <a:r>
            <a:rPr lang="en-GB" sz="1100" b="0" i="0" baseline="0">
              <a:solidFill>
                <a:schemeClr val="dk1"/>
              </a:solidFill>
              <a:effectLst/>
              <a:latin typeface="+mn-lt"/>
              <a:ea typeface="+mn-ea"/>
              <a:cs typeface="+mn-cs"/>
            </a:rPr>
            <a:t> current tenant debt has remained relatively stable over the past several years. This is within the context of our decision to increase rents thorugh our HRA business plan, cost of living and affordabillity crisis as well as trying to manage the number of evictions. This particular measure is also calculated on a tenants cumulative debt built up over several months/ years and our in year collection rate remains relatively high. Whilst it is too early to say where our debt level will end at the end of the year the current arrears as a % of the debit is higher than expected because of the way in which the payment runs (HB &amp; DD) fall. At the end of May the number of tenants in rent arrears of up to 4 weeks rose by approximately 11% from previous months accounting for £1.06 of the overall debt. These are not necssarily bad payers and most if not all will clear their balance when the payment run hits.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1" baseline="0">
              <a:solidFill>
                <a:schemeClr val="dk1"/>
              </a:solidFill>
              <a:effectLst/>
              <a:latin typeface="+mn-lt"/>
              <a:ea typeface="+mn-ea"/>
              <a:cs typeface="+mn-cs"/>
            </a:rPr>
            <a:t>Our end of year result </a:t>
          </a:r>
          <a:r>
            <a:rPr lang="en-GB" sz="1100" b="0" i="0" baseline="0">
              <a:solidFill>
                <a:schemeClr val="dk1"/>
              </a:solidFill>
              <a:effectLst/>
              <a:latin typeface="+mn-lt"/>
              <a:ea typeface="+mn-ea"/>
              <a:cs typeface="+mn-cs"/>
            </a:rPr>
            <a:t>actually achieved 3.36%. </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Continue to support tenants to maximise their income to supprt their rent. Take firm and decicive action against those that choose not to pay as apposed to cant pay, continue to monitor individual rent patches and performance and understand the impact of the continued mass migartion of tenants on to us and changes in PIP.</a:t>
          </a: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editAs="oneCell">
    <xdr:from>
      <xdr:col>20</xdr:col>
      <xdr:colOff>133350</xdr:colOff>
      <xdr:row>0</xdr:row>
      <xdr:rowOff>19050</xdr:rowOff>
    </xdr:from>
    <xdr:to>
      <xdr:col>23</xdr:col>
      <xdr:colOff>449502</xdr:colOff>
      <xdr:row>3</xdr:row>
      <xdr:rowOff>186758</xdr:rowOff>
    </xdr:to>
    <xdr:pic>
      <xdr:nvPicPr>
        <xdr:cNvPr id="5" name="Picture 4">
          <a:extLst>
            <a:ext uri="{FF2B5EF4-FFF2-40B4-BE49-F238E27FC236}">
              <a16:creationId xmlns:a16="http://schemas.microsoft.com/office/drawing/2014/main" id="{B55FBB3B-CAEF-4A05-A6BF-F36BD378B577}"/>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2781F534-F427-47EB-B053-99BE63BDBA30}"/>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64</xdr:col>
      <xdr:colOff>219075</xdr:colOff>
      <xdr:row>0</xdr:row>
      <xdr:rowOff>0</xdr:rowOff>
    </xdr:from>
    <xdr:to>
      <xdr:col>66</xdr:col>
      <xdr:colOff>567341</xdr:colOff>
      <xdr:row>3</xdr:row>
      <xdr:rowOff>186758</xdr:rowOff>
    </xdr:to>
    <xdr:pic>
      <xdr:nvPicPr>
        <xdr:cNvPr id="2" name="Picture 1">
          <a:extLst>
            <a:ext uri="{FF2B5EF4-FFF2-40B4-BE49-F238E27FC236}">
              <a16:creationId xmlns:a16="http://schemas.microsoft.com/office/drawing/2014/main" id="{3BBB5D94-9960-4AA5-B6D5-1004E234F5E8}"/>
            </a:ext>
          </a:extLst>
        </xdr:cNvPr>
        <xdr:cNvPicPr>
          <a:picLocks noChangeAspect="1"/>
        </xdr:cNvPicPr>
      </xdr:nvPicPr>
      <xdr:blipFill>
        <a:blip xmlns:r="http://schemas.openxmlformats.org/officeDocument/2006/relationships" r:embed="rId1"/>
        <a:stretch>
          <a:fillRect/>
        </a:stretch>
      </xdr:blipFill>
      <xdr:spPr>
        <a:xfrm>
          <a:off x="16419195" y="0"/>
          <a:ext cx="1697277" cy="847793"/>
        </a:xfrm>
        <a:prstGeom prst="rect">
          <a:avLst/>
        </a:prstGeom>
      </xdr:spPr>
    </xdr:pic>
    <xdr:clientData/>
  </xdr:twoCellAnchor>
  <xdr:twoCellAnchor editAs="oneCell">
    <xdr:from>
      <xdr:col>0</xdr:col>
      <xdr:colOff>0</xdr:colOff>
      <xdr:row>0</xdr:row>
      <xdr:rowOff>0</xdr:rowOff>
    </xdr:from>
    <xdr:to>
      <xdr:col>1</xdr:col>
      <xdr:colOff>40005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7B32B3B1-E4F1-4D17-8756-97243A558B74}"/>
            </a:ext>
          </a:extLst>
        </xdr:cNvPr>
        <xdr:cNvPicPr>
          <a:picLocks noChangeAspect="1"/>
        </xdr:cNvPicPr>
      </xdr:nvPicPr>
      <xdr:blipFill>
        <a:blip xmlns:r="http://schemas.openxmlformats.org/officeDocument/2006/relationships" r:embed="rId3"/>
        <a:stretch>
          <a:fillRect/>
        </a:stretch>
      </xdr:blipFill>
      <xdr:spPr>
        <a:xfrm>
          <a:off x="0" y="0"/>
          <a:ext cx="621030" cy="605827"/>
        </a:xfrm>
        <a:prstGeom prst="rect">
          <a:avLst/>
        </a:prstGeom>
      </xdr:spPr>
    </xdr:pic>
    <xdr:clientData/>
  </xdr:twoCellAnchor>
  <xdr:twoCellAnchor>
    <xdr:from>
      <xdr:col>0</xdr:col>
      <xdr:colOff>24490</xdr:colOff>
      <xdr:row>9</xdr:row>
      <xdr:rowOff>142601</xdr:rowOff>
    </xdr:from>
    <xdr:to>
      <xdr:col>8</xdr:col>
      <xdr:colOff>664025</xdr:colOff>
      <xdr:row>34</xdr:row>
      <xdr:rowOff>29661</xdr:rowOff>
    </xdr:to>
    <xdr:graphicFrame macro="">
      <xdr:nvGraphicFramePr>
        <xdr:cNvPr id="4" name="Chart 3">
          <a:extLst>
            <a:ext uri="{FF2B5EF4-FFF2-40B4-BE49-F238E27FC236}">
              <a16:creationId xmlns:a16="http://schemas.microsoft.com/office/drawing/2014/main" id="{9648AE26-598E-4549-BA36-119CEA352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527616</xdr:colOff>
      <xdr:row>9</xdr:row>
      <xdr:rowOff>167966</xdr:rowOff>
    </xdr:from>
    <xdr:to>
      <xdr:col>18</xdr:col>
      <xdr:colOff>263173</xdr:colOff>
      <xdr:row>34</xdr:row>
      <xdr:rowOff>92675</xdr:rowOff>
    </xdr:to>
    <xdr:graphicFrame macro="">
      <xdr:nvGraphicFramePr>
        <xdr:cNvPr id="10" name="Chart 9">
          <a:extLst>
            <a:ext uri="{FF2B5EF4-FFF2-40B4-BE49-F238E27FC236}">
              <a16:creationId xmlns:a16="http://schemas.microsoft.com/office/drawing/2014/main" id="{FF9F03DD-1A08-4FE8-A594-A2115F2B3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27208</xdr:colOff>
      <xdr:row>9</xdr:row>
      <xdr:rowOff>141512</xdr:rowOff>
    </xdr:from>
    <xdr:to>
      <xdr:col>37</xdr:col>
      <xdr:colOff>511628</xdr:colOff>
      <xdr:row>34</xdr:row>
      <xdr:rowOff>92675</xdr:rowOff>
    </xdr:to>
    <xdr:graphicFrame macro="">
      <xdr:nvGraphicFramePr>
        <xdr:cNvPr id="15" name="Chart 14">
          <a:extLst>
            <a:ext uri="{FF2B5EF4-FFF2-40B4-BE49-F238E27FC236}">
              <a16:creationId xmlns:a16="http://schemas.microsoft.com/office/drawing/2014/main" id="{57095B5E-080D-47A5-B0E5-53285D66F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38</xdr:col>
      <xdr:colOff>547694</xdr:colOff>
      <xdr:row>9</xdr:row>
      <xdr:rowOff>152440</xdr:rowOff>
    </xdr:from>
    <xdr:to>
      <xdr:col>47</xdr:col>
      <xdr:colOff>361871</xdr:colOff>
      <xdr:row>34</xdr:row>
      <xdr:rowOff>41189</xdr:rowOff>
    </xdr:to>
    <xdr:graphicFrame macro="">
      <xdr:nvGraphicFramePr>
        <xdr:cNvPr id="16" name="Chart 15">
          <a:extLst>
            <a:ext uri="{FF2B5EF4-FFF2-40B4-BE49-F238E27FC236}">
              <a16:creationId xmlns:a16="http://schemas.microsoft.com/office/drawing/2014/main" id="{80F4B950-84F0-443A-AAD5-952F24592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266</xdr:colOff>
      <xdr:row>40</xdr:row>
      <xdr:rowOff>81642</xdr:rowOff>
    </xdr:from>
    <xdr:to>
      <xdr:col>8</xdr:col>
      <xdr:colOff>638984</xdr:colOff>
      <xdr:row>63</xdr:row>
      <xdr:rowOff>164757</xdr:rowOff>
    </xdr:to>
    <xdr:graphicFrame macro="">
      <xdr:nvGraphicFramePr>
        <xdr:cNvPr id="5" name="Chart 4">
          <a:extLst>
            <a:ext uri="{FF2B5EF4-FFF2-40B4-BE49-F238E27FC236}">
              <a16:creationId xmlns:a16="http://schemas.microsoft.com/office/drawing/2014/main" id="{A2061BF3-BBDC-42AE-92E7-EF45499F3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689925</xdr:colOff>
      <xdr:row>40</xdr:row>
      <xdr:rowOff>89763</xdr:rowOff>
    </xdr:from>
    <xdr:to>
      <xdr:col>18</xdr:col>
      <xdr:colOff>302747</xdr:colOff>
      <xdr:row>63</xdr:row>
      <xdr:rowOff>175054</xdr:rowOff>
    </xdr:to>
    <xdr:graphicFrame macro="">
      <xdr:nvGraphicFramePr>
        <xdr:cNvPr id="7" name="Chart 6">
          <a:extLst>
            <a:ext uri="{FF2B5EF4-FFF2-40B4-BE49-F238E27FC236}">
              <a16:creationId xmlns:a16="http://schemas.microsoft.com/office/drawing/2014/main" id="{DC9E9D79-8C05-427C-94FA-544BC5425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2991</xdr:colOff>
      <xdr:row>40</xdr:row>
      <xdr:rowOff>13606</xdr:rowOff>
    </xdr:from>
    <xdr:to>
      <xdr:col>37</xdr:col>
      <xdr:colOff>522783</xdr:colOff>
      <xdr:row>66</xdr:row>
      <xdr:rowOff>41189</xdr:rowOff>
    </xdr:to>
    <xdr:graphicFrame macro="">
      <xdr:nvGraphicFramePr>
        <xdr:cNvPr id="8" name="Chart 7">
          <a:extLst>
            <a:ext uri="{FF2B5EF4-FFF2-40B4-BE49-F238E27FC236}">
              <a16:creationId xmlns:a16="http://schemas.microsoft.com/office/drawing/2014/main" id="{1D78B61D-794E-4056-9F4E-1362552F8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37</xdr:col>
      <xdr:colOff>568192</xdr:colOff>
      <xdr:row>40</xdr:row>
      <xdr:rowOff>21727</xdr:rowOff>
    </xdr:from>
    <xdr:to>
      <xdr:col>48</xdr:col>
      <xdr:colOff>10297</xdr:colOff>
      <xdr:row>66</xdr:row>
      <xdr:rowOff>10297</xdr:rowOff>
    </xdr:to>
    <xdr:graphicFrame macro="">
      <xdr:nvGraphicFramePr>
        <xdr:cNvPr id="9" name="Chart 8">
          <a:extLst>
            <a:ext uri="{FF2B5EF4-FFF2-40B4-BE49-F238E27FC236}">
              <a16:creationId xmlns:a16="http://schemas.microsoft.com/office/drawing/2014/main" id="{E3FCA44B-15BB-4322-91E4-46332190F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353385</xdr:colOff>
      <xdr:row>9</xdr:row>
      <xdr:rowOff>140929</xdr:rowOff>
    </xdr:from>
    <xdr:to>
      <xdr:col>25</xdr:col>
      <xdr:colOff>51487</xdr:colOff>
      <xdr:row>11</xdr:row>
      <xdr:rowOff>61785</xdr:rowOff>
    </xdr:to>
    <xdr:sp macro="" textlink="">
      <xdr:nvSpPr>
        <xdr:cNvPr id="17" name="TextBox 16">
          <a:extLst>
            <a:ext uri="{FF2B5EF4-FFF2-40B4-BE49-F238E27FC236}">
              <a16:creationId xmlns:a16="http://schemas.microsoft.com/office/drawing/2014/main" id="{9DC6E58C-A42A-45F3-8849-0EC381126EF3}"/>
            </a:ext>
          </a:extLst>
        </xdr:cNvPr>
        <xdr:cNvSpPr txBox="1"/>
      </xdr:nvSpPr>
      <xdr:spPr>
        <a:xfrm>
          <a:off x="13719277" y="2107713"/>
          <a:ext cx="3961183" cy="291558"/>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19</xdr:col>
      <xdr:colOff>377550</xdr:colOff>
      <xdr:row>11</xdr:row>
      <xdr:rowOff>80476</xdr:rowOff>
    </xdr:from>
    <xdr:to>
      <xdr:col>25</xdr:col>
      <xdr:colOff>41044</xdr:colOff>
      <xdr:row>34</xdr:row>
      <xdr:rowOff>4584</xdr:rowOff>
    </xdr:to>
    <xdr:sp macro="" textlink="" fLocksText="0">
      <xdr:nvSpPr>
        <xdr:cNvPr id="5419" name="TextBox 17">
          <a:extLst>
            <a:ext uri="{FF2B5EF4-FFF2-40B4-BE49-F238E27FC236}">
              <a16:creationId xmlns:a16="http://schemas.microsoft.com/office/drawing/2014/main" id="{9F95193F-970B-4118-99D3-8291B6489955}"/>
            </a:ext>
          </a:extLst>
        </xdr:cNvPr>
        <xdr:cNvSpPr txBox="1"/>
      </xdr:nvSpPr>
      <xdr:spPr>
        <a:xfrm>
          <a:off x="13726297" y="2419867"/>
          <a:ext cx="3953245" cy="41910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Data trends reflect</a:t>
          </a:r>
          <a:r>
            <a:rPr lang="en-GB" sz="1100" b="1" i="1" kern="1200" baseline="0"/>
            <a:t> the Authorities ambition to promote and support citizens to maintain independent lives and reduce demand on residential care, enabling individuals to remain at home for longer. </a:t>
          </a:r>
          <a:endParaRPr lang="en-GB" sz="1100" b="1" i="1" kern="1200"/>
        </a:p>
        <a:p>
          <a:endParaRPr lang="en-GB" sz="1100" b="1" i="1" kern="1200"/>
        </a:p>
        <a:p>
          <a:r>
            <a:rPr lang="en-GB" sz="1100" b="1" i="1" kern="1200"/>
            <a:t>Our Target :</a:t>
          </a:r>
          <a:r>
            <a:rPr lang="en-GB" sz="1100" b="1" i="1" kern="1200" baseline="0"/>
            <a:t> </a:t>
          </a:r>
        </a:p>
        <a:p>
          <a:endParaRPr lang="en-GB" sz="1100" kern="1200"/>
        </a:p>
        <a:p>
          <a:endParaRPr lang="en-GB" sz="1100" b="1" i="1" kern="1200"/>
        </a:p>
        <a:p>
          <a:endParaRPr lang="en-GB" sz="1100" b="1" i="1" kern="1200"/>
        </a:p>
        <a:p>
          <a:endParaRPr lang="en-GB" sz="1100" b="1" i="1" kern="1200"/>
        </a:p>
        <a:p>
          <a:endParaRPr lang="en-GB" sz="1100" b="1" i="1" kern="1200"/>
        </a:p>
        <a:p>
          <a:endParaRPr lang="en-GB" sz="1100" b="1" i="1" kern="1200"/>
        </a:p>
        <a:p>
          <a:r>
            <a:rPr lang="en-GB" sz="1100" b="1" i="1" kern="1200"/>
            <a:t>Our</a:t>
          </a:r>
          <a:r>
            <a:rPr lang="en-GB" sz="1100" b="1" i="1" kern="1200" baseline="0"/>
            <a:t> ambition : The Community Model for Carmarthenshire reflects the importance of assessment pathways, working in collaboriationeffectively with the sector, to ensure people can access the right service at the right time. Over the coming year, a Commissioning Review of Domiciliary Care services will be undertaken to ensure  provision across the County remains fit for purpose, and sufficiently agile to accommodate fluctuating need and market fragility. </a:t>
          </a:r>
          <a:endParaRPr lang="en-GB" sz="1100" kern="1200"/>
        </a:p>
      </xdr:txBody>
    </xdr:sp>
    <xdr:clientData/>
  </xdr:twoCellAnchor>
  <xdr:twoCellAnchor>
    <xdr:from>
      <xdr:col>19</xdr:col>
      <xdr:colOff>365378</xdr:colOff>
      <xdr:row>42</xdr:row>
      <xdr:rowOff>136808</xdr:rowOff>
    </xdr:from>
    <xdr:to>
      <xdr:col>25</xdr:col>
      <xdr:colOff>20600</xdr:colOff>
      <xdr:row>44</xdr:row>
      <xdr:rowOff>136807</xdr:rowOff>
    </xdr:to>
    <xdr:sp macro="" textlink="">
      <xdr:nvSpPr>
        <xdr:cNvPr id="21" name="TextBox 20">
          <a:extLst>
            <a:ext uri="{FF2B5EF4-FFF2-40B4-BE49-F238E27FC236}">
              <a16:creationId xmlns:a16="http://schemas.microsoft.com/office/drawing/2014/main" id="{8CB454F9-2F81-4D36-8E56-3F782016C018}"/>
            </a:ext>
          </a:extLst>
        </xdr:cNvPr>
        <xdr:cNvSpPr txBox="1"/>
      </xdr:nvSpPr>
      <xdr:spPr>
        <a:xfrm>
          <a:off x="13731270" y="9816267"/>
          <a:ext cx="3918303" cy="370702"/>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19</xdr:col>
      <xdr:colOff>377551</xdr:colOff>
      <xdr:row>44</xdr:row>
      <xdr:rowOff>156172</xdr:rowOff>
    </xdr:from>
    <xdr:to>
      <xdr:col>25</xdr:col>
      <xdr:colOff>34208</xdr:colOff>
      <xdr:row>66</xdr:row>
      <xdr:rowOff>3</xdr:rowOff>
    </xdr:to>
    <xdr:sp macro="" textlink="" fLocksText="0">
      <xdr:nvSpPr>
        <xdr:cNvPr id="3141" name="TextBox 21">
          <a:extLst>
            <a:ext uri="{FF2B5EF4-FFF2-40B4-BE49-F238E27FC236}">
              <a16:creationId xmlns:a16="http://schemas.microsoft.com/office/drawing/2014/main" id="{FE3F87DD-B501-4BCC-AD85-6EE8CD72AE19}"/>
            </a:ext>
          </a:extLst>
        </xdr:cNvPr>
        <xdr:cNvSpPr txBox="1"/>
      </xdr:nvSpPr>
      <xdr:spPr>
        <a:xfrm>
          <a:off x="13726298" y="8723523"/>
          <a:ext cx="3919738" cy="392156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a:t>
          </a:r>
          <a:r>
            <a:rPr lang="en-GB" sz="1100" b="1" i="1" kern="1200" baseline="0"/>
            <a:t>Client data reflects the seasonal peaks typically observed and the recruitment trends attributed to the favourable summer and less favourable winter periods. </a:t>
          </a:r>
          <a:endParaRPr lang="en-GB" sz="1100" b="1" i="1" kern="1200"/>
        </a:p>
        <a:p>
          <a:endParaRPr lang="en-GB" sz="1100" b="1" i="1" kern="1200"/>
        </a:p>
        <a:p>
          <a:r>
            <a:rPr lang="en-GB" sz="1100" b="1" i="1" kern="1200"/>
            <a:t>Our Target : </a:t>
          </a:r>
          <a:r>
            <a:rPr lang="en-GB" sz="1100" b="1" i="1">
              <a:solidFill>
                <a:schemeClr val="dk1"/>
              </a:solidFill>
              <a:effectLst/>
              <a:latin typeface="+mn-lt"/>
              <a:ea typeface="+mn-ea"/>
              <a:cs typeface="+mn-cs"/>
            </a:rPr>
            <a:t>The</a:t>
          </a:r>
          <a:r>
            <a:rPr lang="en-GB" sz="1100" b="1" i="1" baseline="0">
              <a:solidFill>
                <a:schemeClr val="dk1"/>
              </a:solidFill>
              <a:effectLst/>
              <a:latin typeface="+mn-lt"/>
              <a:ea typeface="+mn-ea"/>
              <a:cs typeface="+mn-cs"/>
            </a:rPr>
            <a:t> New Direct Payment Policy has been implemented. The Policy incorporates additional and updated information that enables professionals and people in receipt of Direct Payments to utilise funding in a compliant manner. The Direct Payment Operational Group, which includes representatives of teams across the Directorate supports the implementation of the Policy and future development prioirties. </a:t>
          </a:r>
          <a:r>
            <a:rPr lang="en-GB" sz="1100" b="1" i="1" kern="1200" baseline="0"/>
            <a:t> This includes the development of Micro Enterprises and the wider Catalyst for Care programme. </a:t>
          </a:r>
          <a:endParaRPr lang="en-GB" sz="1100" b="1" i="1" kern="1200"/>
        </a:p>
        <a:p>
          <a:endParaRPr lang="en-GB" sz="1100" b="1" i="1" kern="1200"/>
        </a:p>
        <a:p>
          <a:r>
            <a:rPr lang="en-GB" sz="1100" b="1" i="1" kern="1200"/>
            <a:t>Our</a:t>
          </a:r>
          <a:r>
            <a:rPr lang="en-GB" sz="1100" b="1" i="1" kern="1200" baseline="0"/>
            <a:t> ambition : In the months ahead, stakeholders and people in receipt of Direct Payments will have opportunity to work with the Authority to develop Direct Payments to meet local needs. This will include project specific focus groups, service resource development and the production of new service literature which will be made available in a variety of accessible formats. </a:t>
          </a:r>
          <a:endParaRPr lang="en-GB" sz="1100" kern="1200"/>
        </a:p>
      </xdr:txBody>
    </xdr:sp>
    <xdr:clientData/>
  </xdr:twoCellAnchor>
  <xdr:twoCellAnchor>
    <xdr:from>
      <xdr:col>48</xdr:col>
      <xdr:colOff>264219</xdr:colOff>
      <xdr:row>42</xdr:row>
      <xdr:rowOff>60313</xdr:rowOff>
    </xdr:from>
    <xdr:to>
      <xdr:col>53</xdr:col>
      <xdr:colOff>640435</xdr:colOff>
      <xdr:row>44</xdr:row>
      <xdr:rowOff>60312</xdr:rowOff>
    </xdr:to>
    <xdr:sp macro="" textlink="">
      <xdr:nvSpPr>
        <xdr:cNvPr id="23" name="TextBox 22">
          <a:extLst>
            <a:ext uri="{FF2B5EF4-FFF2-40B4-BE49-F238E27FC236}">
              <a16:creationId xmlns:a16="http://schemas.microsoft.com/office/drawing/2014/main" id="{AF8868D8-B5C9-4317-98D9-45D10B05F76B}"/>
            </a:ext>
          </a:extLst>
        </xdr:cNvPr>
        <xdr:cNvSpPr txBox="1"/>
      </xdr:nvSpPr>
      <xdr:spPr>
        <a:xfrm>
          <a:off x="34235003" y="9739772"/>
          <a:ext cx="3928783" cy="370702"/>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270114</xdr:colOff>
      <xdr:row>44</xdr:row>
      <xdr:rowOff>110089</xdr:rowOff>
    </xdr:from>
    <xdr:to>
      <xdr:col>53</xdr:col>
      <xdr:colOff>648730</xdr:colOff>
      <xdr:row>66</xdr:row>
      <xdr:rowOff>33930</xdr:rowOff>
    </xdr:to>
    <xdr:sp macro="" textlink="" fLocksText="0">
      <xdr:nvSpPr>
        <xdr:cNvPr id="1004" name="TextBox 24">
          <a:extLst>
            <a:ext uri="{FF2B5EF4-FFF2-40B4-BE49-F238E27FC236}">
              <a16:creationId xmlns:a16="http://schemas.microsoft.com/office/drawing/2014/main" id="{A5A225BD-8603-43FA-B372-D29FFED8AF02}"/>
            </a:ext>
          </a:extLst>
        </xdr:cNvPr>
        <xdr:cNvSpPr txBox="1"/>
      </xdr:nvSpPr>
      <xdr:spPr>
        <a:xfrm>
          <a:off x="34726776" y="8667915"/>
          <a:ext cx="3980765" cy="399776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A</a:t>
          </a:r>
          <a:r>
            <a:rPr lang="en-GB" sz="1100" b="1" i="1" kern="1200" baseline="0"/>
            <a:t> new framework of Community Based Services was commissioned in 2024. The framework incorporated Accommodation and Community Based Care and Support Services. The new service provided the opportunity to apply an outcome based philosophy to service delivery, with increased flexibility to promote person centred services and value for money. Alongside the implementation of the new framework, Commissioners developed Accommodation Standards for landlords in partnerhip with the sector, improving  quality and consistency of offer.</a:t>
          </a:r>
          <a:endParaRPr lang="en-GB" sz="1100" b="1" i="1" kern="1200"/>
        </a:p>
        <a:p>
          <a:endParaRPr lang="en-GB" sz="1100" b="1" i="1" kern="1200"/>
        </a:p>
        <a:p>
          <a:r>
            <a:rPr lang="en-GB" sz="1100" b="1" i="1" kern="1200"/>
            <a:t>Our Target :</a:t>
          </a:r>
          <a:r>
            <a:rPr lang="en-GB" sz="1100" b="1" i="1" kern="1200" baseline="0"/>
            <a:t> The Carmarthenshire Accommodation Plan sets out the current offer and future intent for Supported Living services. </a:t>
          </a:r>
          <a:endParaRPr lang="en-GB" sz="1100" b="1" i="1" kern="1200"/>
        </a:p>
        <a:p>
          <a:endParaRPr lang="en-GB" sz="1100" b="1" i="1" kern="1200"/>
        </a:p>
        <a:p>
          <a:r>
            <a:rPr lang="en-GB" sz="1100" b="1" i="1" kern="1200"/>
            <a:t>Our</a:t>
          </a:r>
          <a:r>
            <a:rPr lang="en-GB" sz="1100" b="1" i="1" kern="1200" baseline="0"/>
            <a:t> ambition : Our strategic intent is to increase the availability of supported living opportunities in line with demand, reducing reliance on Care Home settings, promoting independent living. We will continue to work with our Housing Partners and Registered Social Landlords to ensure the availability of acccommodation with support is strategically relevant and fit for purpose.  </a:t>
          </a:r>
          <a:endParaRPr lang="en-GB" sz="1100" kern="1200"/>
        </a:p>
      </xdr:txBody>
    </xdr:sp>
    <xdr:clientData/>
  </xdr:twoCellAnchor>
  <xdr:twoCellAnchor>
    <xdr:from>
      <xdr:col>48</xdr:col>
      <xdr:colOff>235673</xdr:colOff>
      <xdr:row>9</xdr:row>
      <xdr:rowOff>131219</xdr:rowOff>
    </xdr:from>
    <xdr:to>
      <xdr:col>53</xdr:col>
      <xdr:colOff>699299</xdr:colOff>
      <xdr:row>11</xdr:row>
      <xdr:rowOff>72083</xdr:rowOff>
    </xdr:to>
    <xdr:sp macro="" textlink="">
      <xdr:nvSpPr>
        <xdr:cNvPr id="26" name="TextBox 25">
          <a:extLst>
            <a:ext uri="{FF2B5EF4-FFF2-40B4-BE49-F238E27FC236}">
              <a16:creationId xmlns:a16="http://schemas.microsoft.com/office/drawing/2014/main" id="{696963DF-AC90-4C98-A5D5-174FC25FBFC0}"/>
            </a:ext>
          </a:extLst>
        </xdr:cNvPr>
        <xdr:cNvSpPr txBox="1"/>
      </xdr:nvSpPr>
      <xdr:spPr>
        <a:xfrm>
          <a:off x="34206457" y="2098003"/>
          <a:ext cx="4016193" cy="311566"/>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233175</xdr:colOff>
      <xdr:row>11</xdr:row>
      <xdr:rowOff>80475</xdr:rowOff>
    </xdr:from>
    <xdr:to>
      <xdr:col>53</xdr:col>
      <xdr:colOff>688773</xdr:colOff>
      <xdr:row>34</xdr:row>
      <xdr:rowOff>34702</xdr:rowOff>
    </xdr:to>
    <xdr:sp macro="" textlink="" fLocksText="0">
      <xdr:nvSpPr>
        <xdr:cNvPr id="5299" name="TextBox 26">
          <a:extLst>
            <a:ext uri="{FF2B5EF4-FFF2-40B4-BE49-F238E27FC236}">
              <a16:creationId xmlns:a16="http://schemas.microsoft.com/office/drawing/2014/main" id="{09D61583-9AA0-4DF7-A3AF-D74B7202B4F2}"/>
            </a:ext>
          </a:extLst>
        </xdr:cNvPr>
        <xdr:cNvSpPr txBox="1"/>
      </xdr:nvSpPr>
      <xdr:spPr>
        <a:xfrm>
          <a:off x="34203959" y="2419866"/>
          <a:ext cx="4019595" cy="421159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Residential Respite</a:t>
          </a:r>
          <a:r>
            <a:rPr lang="en-GB" sz="1100" b="1" i="1" kern="1200" baseline="0"/>
            <a:t> has decreased during 2024. This is attributed to the availability of respite provision within the sector and the gradual shift towards respitality service models. Findings of the West Wales Carers Development Group Annual Report demonstrate an apetite from carers to access high quality, meaningful, innovative provision. </a:t>
          </a:r>
          <a:endParaRPr lang="en-GB" sz="1100" b="1" i="1" kern="1200"/>
        </a:p>
        <a:p>
          <a:endParaRPr lang="en-GB" sz="1100" b="1" i="1" kern="1200"/>
        </a:p>
        <a:p>
          <a:r>
            <a:rPr lang="en-GB" sz="1100" b="1" i="1" kern="1200"/>
            <a:t>Our Target :</a:t>
          </a:r>
          <a:r>
            <a:rPr lang="en-GB" sz="1100" b="1" i="1" kern="1200" baseline="0"/>
            <a:t> Carers feedback, collated during the refresh of the Regional Carers Strategy highlights the importance of feeling valued and supported. Appropriate respite and short break opportuities are crutial in maintaining the wellbeing of Carers alongside their caring roles, particularly for those caring for individuals with complex conditions. </a:t>
          </a:r>
          <a:endParaRPr lang="en-GB" sz="1100" b="1" i="1" kern="1200"/>
        </a:p>
        <a:p>
          <a:endParaRPr lang="en-GB" sz="1100" b="1" i="1" kern="1200"/>
        </a:p>
        <a:p>
          <a:r>
            <a:rPr lang="en-GB" sz="1100" b="1" i="1" kern="1200"/>
            <a:t>Our</a:t>
          </a:r>
          <a:r>
            <a:rPr lang="en-GB" sz="1100" b="1" i="1" kern="1200" baseline="0"/>
            <a:t> ambition : Our amition is to take a coproductive approach to gather additional data to verify the need and demand for respite and short break opportunities and to work with in house, third sector and independent service delivery partners to develop the range of services needed now and to meet future demand predictions.  </a:t>
          </a:r>
          <a:endParaRPr lang="en-GB" sz="1100" kern="12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36</xdr:col>
      <xdr:colOff>247650</xdr:colOff>
      <xdr:row>0</xdr:row>
      <xdr:rowOff>0</xdr:rowOff>
    </xdr:from>
    <xdr:to>
      <xdr:col>39</xdr:col>
      <xdr:colOff>262812</xdr:colOff>
      <xdr:row>3</xdr:row>
      <xdr:rowOff>156278</xdr:rowOff>
    </xdr:to>
    <xdr:pic>
      <xdr:nvPicPr>
        <xdr:cNvPr id="2" name="Picture 1">
          <a:extLst>
            <a:ext uri="{FF2B5EF4-FFF2-40B4-BE49-F238E27FC236}">
              <a16:creationId xmlns:a16="http://schemas.microsoft.com/office/drawing/2014/main" id="{D742B482-DD01-4629-91F4-37524E449BC5}"/>
            </a:ext>
          </a:extLst>
        </xdr:cNvPr>
        <xdr:cNvPicPr>
          <a:picLocks noChangeAspect="1"/>
        </xdr:cNvPicPr>
      </xdr:nvPicPr>
      <xdr:blipFill>
        <a:blip xmlns:r="http://schemas.openxmlformats.org/officeDocument/2006/relationships" r:embed="rId1"/>
        <a:stretch>
          <a:fillRect/>
        </a:stretch>
      </xdr:blipFill>
      <xdr:spPr>
        <a:xfrm>
          <a:off x="14923770" y="0"/>
          <a:ext cx="1680132" cy="853508"/>
        </a:xfrm>
        <a:prstGeom prst="rect">
          <a:avLst/>
        </a:prstGeom>
      </xdr:spPr>
    </xdr:pic>
    <xdr:clientData/>
  </xdr:twoCellAnchor>
  <xdr:twoCellAnchor editAs="oneCell">
    <xdr:from>
      <xdr:col>0</xdr:col>
      <xdr:colOff>0</xdr:colOff>
      <xdr:row>0</xdr:row>
      <xdr:rowOff>0</xdr:rowOff>
    </xdr:from>
    <xdr:to>
      <xdr:col>1</xdr:col>
      <xdr:colOff>1905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2ED18E01-69AD-4504-8700-3DB651B69DF3}"/>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1</xdr:col>
      <xdr:colOff>209550</xdr:colOff>
      <xdr:row>12</xdr:row>
      <xdr:rowOff>76200</xdr:rowOff>
    </xdr:from>
    <xdr:to>
      <xdr:col>12</xdr:col>
      <xdr:colOff>85725</xdr:colOff>
      <xdr:row>28</xdr:row>
      <xdr:rowOff>53340</xdr:rowOff>
    </xdr:to>
    <xdr:graphicFrame macro="">
      <xdr:nvGraphicFramePr>
        <xdr:cNvPr id="4" name="Chart 3">
          <a:extLst>
            <a:ext uri="{FF2B5EF4-FFF2-40B4-BE49-F238E27FC236}">
              <a16:creationId xmlns:a16="http://schemas.microsoft.com/office/drawing/2014/main" id="{A299917C-1A87-4C9A-B597-FBC6BA162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108585</xdr:colOff>
      <xdr:row>28</xdr:row>
      <xdr:rowOff>142875</xdr:rowOff>
    </xdr:from>
    <xdr:to>
      <xdr:col>40</xdr:col>
      <xdr:colOff>295275</xdr:colOff>
      <xdr:row>30</xdr:row>
      <xdr:rowOff>152400</xdr:rowOff>
    </xdr:to>
    <xdr:sp macro="" textlink="">
      <xdr:nvSpPr>
        <xdr:cNvPr id="5" name="TextBox 4">
          <a:extLst>
            <a:ext uri="{FF2B5EF4-FFF2-40B4-BE49-F238E27FC236}">
              <a16:creationId xmlns:a16="http://schemas.microsoft.com/office/drawing/2014/main" id="{9BAFC427-2208-4B20-BD5D-F8020D773DC7}"/>
            </a:ext>
          </a:extLst>
        </xdr:cNvPr>
        <xdr:cNvSpPr txBox="1"/>
      </xdr:nvSpPr>
      <xdr:spPr>
        <a:xfrm>
          <a:off x="725805" y="5568315"/>
          <a:ext cx="15800070" cy="37528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110490</xdr:colOff>
      <xdr:row>30</xdr:row>
      <xdr:rowOff>156210</xdr:rowOff>
    </xdr:from>
    <xdr:to>
      <xdr:col>40</xdr:col>
      <xdr:colOff>300990</xdr:colOff>
      <xdr:row>42</xdr:row>
      <xdr:rowOff>110490</xdr:rowOff>
    </xdr:to>
    <xdr:sp macro="" textlink="" fLocksText="0">
      <xdr:nvSpPr>
        <xdr:cNvPr id="1173" name="TextBox 5">
          <a:extLst>
            <a:ext uri="{FF2B5EF4-FFF2-40B4-BE49-F238E27FC236}">
              <a16:creationId xmlns:a16="http://schemas.microsoft.com/office/drawing/2014/main" id="{F7E25CFC-0DD2-40E8-AE64-804F0ED63E7C}"/>
            </a:ext>
          </a:extLst>
        </xdr:cNvPr>
        <xdr:cNvSpPr txBox="1"/>
      </xdr:nvSpPr>
      <xdr:spPr>
        <a:xfrm>
          <a:off x="721995" y="6233160"/>
          <a:ext cx="17543145" cy="214122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Delivering more affordable homes to meet both general and specialist housing need has been a key strategic priority for the Council for a number of years. We began our ambitious journey to increase the supply of affordable homes in 2016. At</a:t>
          </a:r>
          <a:r>
            <a:rPr lang="en-GB" sz="1100" baseline="0">
              <a:solidFill>
                <a:schemeClr val="dk1"/>
              </a:solidFill>
              <a:effectLst/>
              <a:latin typeface="+mn-lt"/>
              <a:ea typeface="+mn-ea"/>
              <a:cs typeface="+mn-cs"/>
            </a:rPr>
            <a:t> the end of year we will </a:t>
          </a:r>
          <a:r>
            <a:rPr lang="en-GB" sz="1100">
              <a:solidFill>
                <a:schemeClr val="dk1"/>
              </a:solidFill>
              <a:effectLst/>
              <a:latin typeface="+mn-lt"/>
              <a:ea typeface="+mn-ea"/>
              <a:cs typeface="+mn-cs"/>
            </a:rPr>
            <a:t>have delivered nearly 2,500 additional homes, helping to grow the local economy, meeting housing need and helping some of the most vulnerable individuals and families in our communities. The Delivery</a:t>
          </a:r>
          <a:r>
            <a:rPr lang="en-GB" sz="1100" baseline="0">
              <a:solidFill>
                <a:schemeClr val="dk1"/>
              </a:solidFill>
              <a:effectLst/>
              <a:latin typeface="+mn-lt"/>
              <a:ea typeface="+mn-ea"/>
              <a:cs typeface="+mn-cs"/>
            </a:rPr>
            <a:t> of Affordable Homes (left hand graph) continues to exceed the target. This is a contribution of several different elements of supply (right hand graph) and each of those is on target for the end of year result which will then mean our in year actual performance (middle graph) will reflect the target. </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pPr lvl="0"/>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Continue to increase the supply of homes in all areas of the County, using a range of solutions, maximising external funding opportunities and meeting housing need</a:t>
          </a:r>
          <a:r>
            <a:rPr lang="en-GB" sz="1100" baseline="0">
              <a:solidFill>
                <a:schemeClr val="dk1"/>
              </a:solidFill>
              <a:effectLst/>
              <a:latin typeface="+mn-lt"/>
              <a:ea typeface="+mn-ea"/>
              <a:cs typeface="+mn-cs"/>
            </a:rPr>
            <a:t> and e</a:t>
          </a:r>
          <a:r>
            <a:rPr lang="en-GB" sz="1100">
              <a:solidFill>
                <a:schemeClr val="dk1"/>
              </a:solidFill>
              <a:effectLst/>
              <a:latin typeface="+mn-lt"/>
              <a:ea typeface="+mn-ea"/>
              <a:cs typeface="+mn-cs"/>
            </a:rPr>
            <a:t>nsure that our Council new build programme plays a more significant role, developing large sites in excess of 100 homes at pace, some exclusively for social housing. </a:t>
          </a:r>
        </a:p>
        <a:p>
          <a:pPr lvl="0"/>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a:t>
          </a:r>
          <a:r>
            <a:rPr lang="en-GB" sz="1100">
              <a:solidFill>
                <a:schemeClr val="dk1"/>
              </a:solidFill>
              <a:effectLst/>
              <a:latin typeface="+mn-lt"/>
              <a:ea typeface="+mn-ea"/>
              <a:cs typeface="+mn-cs"/>
            </a:rPr>
            <a:t>tinue to purchase additional land for the development of homes at a greater pace and scale,</a:t>
          </a:r>
          <a:r>
            <a:rPr lang="en-GB" sz="1100" baseline="0">
              <a:solidFill>
                <a:schemeClr val="dk1"/>
              </a:solidFill>
              <a:effectLst/>
              <a:latin typeface="+mn-lt"/>
              <a:ea typeface="+mn-ea"/>
              <a:cs typeface="+mn-cs"/>
            </a:rPr>
            <a:t> s</a:t>
          </a:r>
          <a:r>
            <a:rPr lang="en-GB" sz="1100">
              <a:solidFill>
                <a:schemeClr val="dk1"/>
              </a:solidFill>
              <a:effectLst/>
              <a:latin typeface="+mn-lt"/>
              <a:ea typeface="+mn-ea"/>
              <a:cs typeface="+mn-cs"/>
            </a:rPr>
            <a:t>ecure a development partner to work alongside us to transform the Tyisha area, creating a strong sustainable community</a:t>
          </a:r>
          <a:r>
            <a:rPr lang="en-GB" sz="1100" baseline="0">
              <a:solidFill>
                <a:schemeClr val="dk1"/>
              </a:solidFill>
              <a:effectLst/>
              <a:latin typeface="+mn-lt"/>
              <a:ea typeface="+mn-ea"/>
              <a:cs typeface="+mn-cs"/>
            </a:rPr>
            <a:t> and</a:t>
          </a:r>
          <a:r>
            <a:rPr lang="en-GB" sz="1100">
              <a:solidFill>
                <a:schemeClr val="dk1"/>
              </a:solidFill>
              <a:effectLst/>
              <a:latin typeface="+mn-lt"/>
              <a:ea typeface="+mn-ea"/>
              <a:cs typeface="+mn-cs"/>
            </a:rPr>
            <a:t> rebalance the supply by making more single</a:t>
          </a:r>
          <a:r>
            <a:rPr lang="en-GB" sz="1100" baseline="0">
              <a:solidFill>
                <a:schemeClr val="dk1"/>
              </a:solidFill>
              <a:effectLst/>
              <a:latin typeface="+mn-lt"/>
              <a:ea typeface="+mn-ea"/>
              <a:cs typeface="+mn-cs"/>
            </a:rPr>
            <a:t> person accommodation available.</a:t>
          </a:r>
          <a:r>
            <a:rPr lang="en-GB" sz="1100">
              <a:solidFill>
                <a:schemeClr val="dk1"/>
              </a:solidFill>
              <a:effectLst/>
              <a:latin typeface="+mn-lt"/>
              <a:ea typeface="+mn-ea"/>
              <a:cs typeface="+mn-cs"/>
            </a:rPr>
            <a:t>Work with private sector developers to bring forward private sites quickly through the use of package deals.</a:t>
          </a:r>
          <a:r>
            <a:rPr lang="en-GB" sz="1100" baseline="0">
              <a:solidFill>
                <a:schemeClr val="dk1"/>
              </a:solidFill>
              <a:effectLst/>
              <a:latin typeface="+mn-lt"/>
              <a:ea typeface="+mn-ea"/>
              <a:cs typeface="+mn-cs"/>
            </a:rPr>
            <a:t> We've demonstareted the success of the new landlord offer which has attracted and retained more landlords to work with us as part of our Social Lettings Agency and we will develop a new business model on how we will work with the private rented sector to increase this supply further as well as linking this to the work to bring empty homes back into use. </a:t>
          </a:r>
          <a:endParaRPr lang="en-GB" sz="1100" b="1" i="1" baseline="0">
            <a:solidFill>
              <a:schemeClr val="dk1"/>
            </a:solidFill>
            <a:effectLst/>
            <a:latin typeface="+mn-lt"/>
            <a:ea typeface="+mn-ea"/>
            <a:cs typeface="+mn-cs"/>
          </a:endParaRP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xdr:from>
      <xdr:col>15</xdr:col>
      <xdr:colOff>57150</xdr:colOff>
      <xdr:row>12</xdr:row>
      <xdr:rowOff>97155</xdr:rowOff>
    </xdr:from>
    <xdr:to>
      <xdr:col>25</xdr:col>
      <xdr:colOff>47625</xdr:colOff>
      <xdr:row>27</xdr:row>
      <xdr:rowOff>15240</xdr:rowOff>
    </xdr:to>
    <xdr:graphicFrame macro="">
      <xdr:nvGraphicFramePr>
        <xdr:cNvPr id="7" name="Chart 6">
          <a:extLst>
            <a:ext uri="{FF2B5EF4-FFF2-40B4-BE49-F238E27FC236}">
              <a16:creationId xmlns:a16="http://schemas.microsoft.com/office/drawing/2014/main" id="{3FDADD62-FBD4-46CD-83BE-BB84F8934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201930</xdr:colOff>
      <xdr:row>12</xdr:row>
      <xdr:rowOff>91440</xdr:rowOff>
    </xdr:from>
    <xdr:to>
      <xdr:col>40</xdr:col>
      <xdr:colOff>78105</xdr:colOff>
      <xdr:row>28</xdr:row>
      <xdr:rowOff>106680</xdr:rowOff>
    </xdr:to>
    <xdr:graphicFrame macro="">
      <xdr:nvGraphicFramePr>
        <xdr:cNvPr id="8" name="Chart 7">
          <a:extLst>
            <a:ext uri="{FF2B5EF4-FFF2-40B4-BE49-F238E27FC236}">
              <a16:creationId xmlns:a16="http://schemas.microsoft.com/office/drawing/2014/main" id="{2563C372-43AE-4CF3-9C64-9F0508206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26670</xdr:colOff>
      <xdr:row>13</xdr:row>
      <xdr:rowOff>11429</xdr:rowOff>
    </xdr:from>
    <xdr:to>
      <xdr:col>14</xdr:col>
      <xdr:colOff>19050</xdr:colOff>
      <xdr:row>36</xdr:row>
      <xdr:rowOff>171449</xdr:rowOff>
    </xdr:to>
    <xdr:graphicFrame macro="">
      <xdr:nvGraphicFramePr>
        <xdr:cNvPr id="2" name="Chart 1">
          <a:extLst>
            <a:ext uri="{FF2B5EF4-FFF2-40B4-BE49-F238E27FC236}">
              <a16:creationId xmlns:a16="http://schemas.microsoft.com/office/drawing/2014/main" id="{F176E4E7-0C12-4773-B234-1707691A9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411479</xdr:colOff>
      <xdr:row>13</xdr:row>
      <xdr:rowOff>38100</xdr:rowOff>
    </xdr:from>
    <xdr:to>
      <xdr:col>26</xdr:col>
      <xdr:colOff>1904</xdr:colOff>
      <xdr:row>14</xdr:row>
      <xdr:rowOff>152400</xdr:rowOff>
    </xdr:to>
    <xdr:sp macro="" textlink="">
      <xdr:nvSpPr>
        <xdr:cNvPr id="3" name="TextBox 2">
          <a:extLst>
            <a:ext uri="{FF2B5EF4-FFF2-40B4-BE49-F238E27FC236}">
              <a16:creationId xmlns:a16="http://schemas.microsoft.com/office/drawing/2014/main" id="{EC9F3678-0BF1-483F-BDA4-B2CEC6D20295}"/>
            </a:ext>
          </a:extLst>
        </xdr:cNvPr>
        <xdr:cNvSpPr txBox="1"/>
      </xdr:nvSpPr>
      <xdr:spPr>
        <a:xfrm>
          <a:off x="7467599" y="2720340"/>
          <a:ext cx="4916805"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415290</xdr:colOff>
      <xdr:row>14</xdr:row>
      <xdr:rowOff>156209</xdr:rowOff>
    </xdr:from>
    <xdr:to>
      <xdr:col>26</xdr:col>
      <xdr:colOff>0</xdr:colOff>
      <xdr:row>33</xdr:row>
      <xdr:rowOff>184784</xdr:rowOff>
    </xdr:to>
    <xdr:sp macro="" textlink="" fLocksText="0">
      <xdr:nvSpPr>
        <xdr:cNvPr id="4" name="TextBox 3">
          <a:extLst>
            <a:ext uri="{FF2B5EF4-FFF2-40B4-BE49-F238E27FC236}">
              <a16:creationId xmlns:a16="http://schemas.microsoft.com/office/drawing/2014/main" id="{2066F338-A74F-403D-9C6C-43C015A0360A}"/>
            </a:ext>
          </a:extLst>
        </xdr:cNvPr>
        <xdr:cNvSpPr txBox="1"/>
      </xdr:nvSpPr>
      <xdr:spPr>
        <a:xfrm>
          <a:off x="7311390" y="3128009"/>
          <a:ext cx="4857750" cy="36461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have 248 beds in 7 Care homes spread across the county. We have 4 in Llanelli, 1 in St. Clears, 1 in Newcastle Emlyn and 1 in Llandeilo. One of the Llanelli homes Llys Y Bryn has a 14 bed section called Ty Pili Pala, this is an Intermediate Care Step Down and is suitable for individuals who have the potential to improve levels of independence &amp; confidence but are not ready to return home at the point of hospital discharge. Our end of month snapshots have averaged at 94% occupancy rate for the last 12 months, which was similar to the year before.</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seek to maximise our bed occupancy and thereby helping to keep overall bed commissioning costs down.</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xdr:txBody>
    </xdr:sp>
    <xdr:clientData/>
  </xdr:twoCellAnchor>
  <xdr:twoCellAnchor editAs="oneCell">
    <xdr:from>
      <xdr:col>20</xdr:col>
      <xdr:colOff>133350</xdr:colOff>
      <xdr:row>0</xdr:row>
      <xdr:rowOff>19050</xdr:rowOff>
    </xdr:from>
    <xdr:to>
      <xdr:col>23</xdr:col>
      <xdr:colOff>451407</xdr:colOff>
      <xdr:row>3</xdr:row>
      <xdr:rowOff>182948</xdr:rowOff>
    </xdr:to>
    <xdr:pic>
      <xdr:nvPicPr>
        <xdr:cNvPr id="5" name="Picture 4">
          <a:extLst>
            <a:ext uri="{FF2B5EF4-FFF2-40B4-BE49-F238E27FC236}">
              <a16:creationId xmlns:a16="http://schemas.microsoft.com/office/drawing/2014/main" id="{D76BAF73-087A-41F0-8DE4-DAF00EB63262}"/>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106717</xdr:rowOff>
    </xdr:to>
    <xdr:pic>
      <xdr:nvPicPr>
        <xdr:cNvPr id="6" name="Picture 5">
          <a:hlinkClick xmlns:r="http://schemas.openxmlformats.org/officeDocument/2006/relationships" r:id="rId3"/>
          <a:extLst>
            <a:ext uri="{FF2B5EF4-FFF2-40B4-BE49-F238E27FC236}">
              <a16:creationId xmlns:a16="http://schemas.microsoft.com/office/drawing/2014/main" id="{EC3D9600-8B43-4B53-A6B4-64CD4B342B2C}"/>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426720</xdr:colOff>
      <xdr:row>37</xdr:row>
      <xdr:rowOff>38100</xdr:rowOff>
    </xdr:from>
    <xdr:to>
      <xdr:col>26</xdr:col>
      <xdr:colOff>311980</xdr:colOff>
      <xdr:row>38</xdr:row>
      <xdr:rowOff>144780</xdr:rowOff>
    </xdr:to>
    <xdr:sp macro="" textlink="">
      <xdr:nvSpPr>
        <xdr:cNvPr id="3" name="TextBox 2">
          <a:extLst>
            <a:ext uri="{FF2B5EF4-FFF2-40B4-BE49-F238E27FC236}">
              <a16:creationId xmlns:a16="http://schemas.microsoft.com/office/drawing/2014/main" id="{D21E7F4D-D70A-4986-A301-CDDE8DC74FFA}"/>
            </a:ext>
          </a:extLst>
        </xdr:cNvPr>
        <xdr:cNvSpPr txBox="1"/>
      </xdr:nvSpPr>
      <xdr:spPr>
        <a:xfrm>
          <a:off x="2186940" y="7086600"/>
          <a:ext cx="100655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3</xdr:col>
      <xdr:colOff>422624</xdr:colOff>
      <xdr:row>38</xdr:row>
      <xdr:rowOff>150495</xdr:rowOff>
    </xdr:from>
    <xdr:to>
      <xdr:col>26</xdr:col>
      <xdr:colOff>308610</xdr:colOff>
      <xdr:row>46</xdr:row>
      <xdr:rowOff>142875</xdr:rowOff>
    </xdr:to>
    <xdr:sp macro="" textlink="" fLocksText="0">
      <xdr:nvSpPr>
        <xdr:cNvPr id="13" name="TextBox 3">
          <a:extLst>
            <a:ext uri="{FF2B5EF4-FFF2-40B4-BE49-F238E27FC236}">
              <a16:creationId xmlns:a16="http://schemas.microsoft.com/office/drawing/2014/main" id="{E6CAC54A-C7E3-4CDD-91BA-94E454E47CFF}"/>
            </a:ext>
          </a:extLst>
        </xdr:cNvPr>
        <xdr:cNvSpPr txBox="1"/>
      </xdr:nvSpPr>
      <xdr:spPr>
        <a:xfrm>
          <a:off x="2184749" y="7381875"/>
          <a:ext cx="10068211" cy="14497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r>
            <a:rPr lang="en-GB" sz="1100">
              <a:solidFill>
                <a:schemeClr val="dk1"/>
              </a:solidFill>
              <a:effectLst/>
              <a:latin typeface="+mn-lt"/>
              <a:ea typeface="+mn-ea"/>
              <a:cs typeface="+mn-cs"/>
            </a:rPr>
            <a:t> – Urgent repairs may still have an element of ‘follow on work’ that cannot be completed within timescale (Broken pane of glass – urgent boarding up/order glass to complete work)</a:t>
          </a:r>
        </a:p>
        <a:p>
          <a:r>
            <a:rPr lang="en-GB" sz="1100" b="1">
              <a:solidFill>
                <a:schemeClr val="dk1"/>
              </a:solidFill>
              <a:effectLst/>
              <a:latin typeface="+mn-lt"/>
              <a:ea typeface="+mn-ea"/>
              <a:cs typeface="+mn-cs"/>
            </a:rPr>
            <a:t>Goals </a:t>
          </a:r>
          <a:r>
            <a:rPr lang="en-GB" sz="1100">
              <a:solidFill>
                <a:schemeClr val="dk1"/>
              </a:solidFill>
              <a:effectLst/>
              <a:latin typeface="+mn-lt"/>
              <a:ea typeface="+mn-ea"/>
              <a:cs typeface="+mn-cs"/>
            </a:rPr>
            <a:t>– To achieve 90% of urgent repairs within deadline</a:t>
          </a:r>
        </a:p>
        <a:p>
          <a:r>
            <a:rPr lang="en-GB" sz="1100" b="1">
              <a:solidFill>
                <a:schemeClr val="dk1"/>
              </a:solidFill>
              <a:effectLst/>
              <a:latin typeface="+mn-lt"/>
              <a:ea typeface="+mn-ea"/>
              <a:cs typeface="+mn-cs"/>
            </a:rPr>
            <a:t>Key Action</a:t>
          </a:r>
          <a:r>
            <a:rPr lang="en-GB" sz="1100">
              <a:solidFill>
                <a:schemeClr val="dk1"/>
              </a:solidFill>
              <a:effectLst/>
              <a:latin typeface="+mn-lt"/>
              <a:ea typeface="+mn-ea"/>
              <a:cs typeface="+mn-cs"/>
            </a:rPr>
            <a:t> – To section out workstreams for Emergency, Urgent, Routine and Minor works.  Enabling the team to have clear focused work and  to address urgent repairs.  Being reactionary to the urgent orders and schedule in non-urgent elements of the work.  To separating this out for reporting purposes moving forward.</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21.05.25. Update: AL - Work is current underway to validate the data and a new power Bi is being developed. </a:t>
          </a:r>
        </a:p>
        <a:p>
          <a:endParaRPr lang="en-GB">
            <a:effectLst/>
          </a:endParaRPr>
        </a:p>
      </xdr:txBody>
    </xdr:sp>
    <xdr:clientData/>
  </xdr:twoCellAnchor>
  <xdr:twoCellAnchor editAs="oneCell">
    <xdr:from>
      <xdr:col>53</xdr:col>
      <xdr:colOff>139065</xdr:colOff>
      <xdr:row>0</xdr:row>
      <xdr:rowOff>22860</xdr:rowOff>
    </xdr:from>
    <xdr:to>
      <xdr:col>55</xdr:col>
      <xdr:colOff>599997</xdr:colOff>
      <xdr:row>3</xdr:row>
      <xdr:rowOff>175328</xdr:rowOff>
    </xdr:to>
    <xdr:pic>
      <xdr:nvPicPr>
        <xdr:cNvPr id="5" name="Picture 4">
          <a:extLst>
            <a:ext uri="{FF2B5EF4-FFF2-40B4-BE49-F238E27FC236}">
              <a16:creationId xmlns:a16="http://schemas.microsoft.com/office/drawing/2014/main" id="{37AC9924-0342-4294-9552-9017A876FD3A}"/>
            </a:ext>
          </a:extLst>
        </xdr:cNvPr>
        <xdr:cNvPicPr>
          <a:picLocks noChangeAspect="1"/>
        </xdr:cNvPicPr>
      </xdr:nvPicPr>
      <xdr:blipFill>
        <a:blip xmlns:r="http://schemas.openxmlformats.org/officeDocument/2006/relationships" r:embed="rId1"/>
        <a:stretch>
          <a:fillRect/>
        </a:stretch>
      </xdr:blipFill>
      <xdr:spPr>
        <a:xfrm>
          <a:off x="25803225" y="22860"/>
          <a:ext cx="1676322" cy="838268"/>
        </a:xfrm>
        <a:prstGeom prst="rect">
          <a:avLst/>
        </a:prstGeom>
      </xdr:spPr>
    </xdr:pic>
    <xdr:clientData/>
  </xdr:twoCellAnchor>
  <xdr:twoCellAnchor editAs="oneCell">
    <xdr:from>
      <xdr:col>0</xdr:col>
      <xdr:colOff>0</xdr:colOff>
      <xdr:row>0</xdr:row>
      <xdr:rowOff>0</xdr:rowOff>
    </xdr:from>
    <xdr:to>
      <xdr:col>0</xdr:col>
      <xdr:colOff>569595</xdr:colOff>
      <xdr:row>2</xdr:row>
      <xdr:rowOff>101002</xdr:rowOff>
    </xdr:to>
    <xdr:pic>
      <xdr:nvPicPr>
        <xdr:cNvPr id="6" name="Picture 5">
          <a:hlinkClick xmlns:r="http://schemas.openxmlformats.org/officeDocument/2006/relationships" r:id="rId2"/>
          <a:extLst>
            <a:ext uri="{FF2B5EF4-FFF2-40B4-BE49-F238E27FC236}">
              <a16:creationId xmlns:a16="http://schemas.microsoft.com/office/drawing/2014/main" id="{A0F54063-4196-4AF2-8A61-B36A52D9FDDF}"/>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xdr:from>
      <xdr:col>33</xdr:col>
      <xdr:colOff>413384</xdr:colOff>
      <xdr:row>37</xdr:row>
      <xdr:rowOff>45720</xdr:rowOff>
    </xdr:from>
    <xdr:to>
      <xdr:col>55</xdr:col>
      <xdr:colOff>251459</xdr:colOff>
      <xdr:row>38</xdr:row>
      <xdr:rowOff>152400</xdr:rowOff>
    </xdr:to>
    <xdr:sp macro="" textlink="">
      <xdr:nvSpPr>
        <xdr:cNvPr id="7" name="TextBox 6">
          <a:extLst>
            <a:ext uri="{FF2B5EF4-FFF2-40B4-BE49-F238E27FC236}">
              <a16:creationId xmlns:a16="http://schemas.microsoft.com/office/drawing/2014/main" id="{52EB9873-E425-4F15-917C-212486F61408}"/>
            </a:ext>
          </a:extLst>
        </xdr:cNvPr>
        <xdr:cNvSpPr txBox="1"/>
      </xdr:nvSpPr>
      <xdr:spPr>
        <a:xfrm>
          <a:off x="15645764" y="7094220"/>
          <a:ext cx="11489055"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33</xdr:col>
      <xdr:colOff>270510</xdr:colOff>
      <xdr:row>38</xdr:row>
      <xdr:rowOff>156210</xdr:rowOff>
    </xdr:from>
    <xdr:to>
      <xdr:col>55</xdr:col>
      <xdr:colOff>112394</xdr:colOff>
      <xdr:row>46</xdr:row>
      <xdr:rowOff>148590</xdr:rowOff>
    </xdr:to>
    <xdr:sp macro="" textlink="" fLocksText="0">
      <xdr:nvSpPr>
        <xdr:cNvPr id="15" name="TextBox 7">
          <a:extLst>
            <a:ext uri="{FF2B5EF4-FFF2-40B4-BE49-F238E27FC236}">
              <a16:creationId xmlns:a16="http://schemas.microsoft.com/office/drawing/2014/main" id="{73BA44E1-78CD-4FC3-90DA-A2F6B463A54A}"/>
            </a:ext>
          </a:extLst>
        </xdr:cNvPr>
        <xdr:cNvSpPr txBox="1"/>
      </xdr:nvSpPr>
      <xdr:spPr>
        <a:xfrm>
          <a:off x="15647670" y="7389495"/>
          <a:ext cx="11487149" cy="14497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a:solidFill>
                <a:schemeClr val="dk1"/>
              </a:solidFill>
              <a:effectLst/>
              <a:latin typeface="+mn-lt"/>
              <a:ea typeface="+mn-ea"/>
              <a:cs typeface="+mn-cs"/>
            </a:rPr>
            <a:t>Please note that the end of year costs will not be available until full end of year invoice processing is completed – system closure on 22 April 2025</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xdr:from>
      <xdr:col>31</xdr:col>
      <xdr:colOff>546734</xdr:colOff>
      <xdr:row>10</xdr:row>
      <xdr:rowOff>127634</xdr:rowOff>
    </xdr:from>
    <xdr:to>
      <xdr:col>56</xdr:col>
      <xdr:colOff>22860</xdr:colOff>
      <xdr:row>37</xdr:row>
      <xdr:rowOff>60960</xdr:rowOff>
    </xdr:to>
    <xdr:graphicFrame macro="">
      <xdr:nvGraphicFramePr>
        <xdr:cNvPr id="9" name="Chart 8">
          <a:extLst>
            <a:ext uri="{FF2B5EF4-FFF2-40B4-BE49-F238E27FC236}">
              <a16:creationId xmlns:a16="http://schemas.microsoft.com/office/drawing/2014/main" id="{BFD89126-9C36-4368-9867-5F2FF831C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22860</xdr:colOff>
      <xdr:row>10</xdr:row>
      <xdr:rowOff>78106</xdr:rowOff>
    </xdr:from>
    <xdr:to>
      <xdr:col>27</xdr:col>
      <xdr:colOff>15240</xdr:colOff>
      <xdr:row>36</xdr:row>
      <xdr:rowOff>60960</xdr:rowOff>
    </xdr:to>
    <xdr:graphicFrame macro="">
      <xdr:nvGraphicFramePr>
        <xdr:cNvPr id="11" name="Chart 10">
          <a:extLst>
            <a:ext uri="{FF2B5EF4-FFF2-40B4-BE49-F238E27FC236}">
              <a16:creationId xmlns:a16="http://schemas.microsoft.com/office/drawing/2014/main" id="{56316ECC-A3B3-4D09-BCB6-6C95D57AB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26</xdr:col>
      <xdr:colOff>91440</xdr:colOff>
      <xdr:row>0</xdr:row>
      <xdr:rowOff>0</xdr:rowOff>
    </xdr:from>
    <xdr:to>
      <xdr:col>29</xdr:col>
      <xdr:colOff>285672</xdr:colOff>
      <xdr:row>3</xdr:row>
      <xdr:rowOff>148658</xdr:rowOff>
    </xdr:to>
    <xdr:pic>
      <xdr:nvPicPr>
        <xdr:cNvPr id="2" name="Picture 1">
          <a:extLst>
            <a:ext uri="{FF2B5EF4-FFF2-40B4-BE49-F238E27FC236}">
              <a16:creationId xmlns:a16="http://schemas.microsoft.com/office/drawing/2014/main" id="{B003DA9E-35BF-4804-95C2-04B1862033E5}"/>
            </a:ext>
          </a:extLst>
        </xdr:cNvPr>
        <xdr:cNvPicPr>
          <a:picLocks noChangeAspect="1"/>
        </xdr:cNvPicPr>
      </xdr:nvPicPr>
      <xdr:blipFill>
        <a:blip xmlns:r="http://schemas.openxmlformats.org/officeDocument/2006/relationships" r:embed="rId1"/>
        <a:stretch>
          <a:fillRect/>
        </a:stretch>
      </xdr:blipFill>
      <xdr:spPr>
        <a:xfrm>
          <a:off x="12031980" y="0"/>
          <a:ext cx="1676322" cy="8382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37</xdr:col>
      <xdr:colOff>400050</xdr:colOff>
      <xdr:row>0</xdr:row>
      <xdr:rowOff>0</xdr:rowOff>
    </xdr:from>
    <xdr:to>
      <xdr:col>41</xdr:col>
      <xdr:colOff>616</xdr:colOff>
      <xdr:row>3</xdr:row>
      <xdr:rowOff>156278</xdr:rowOff>
    </xdr:to>
    <xdr:pic>
      <xdr:nvPicPr>
        <xdr:cNvPr id="2" name="Picture 1">
          <a:extLst>
            <a:ext uri="{FF2B5EF4-FFF2-40B4-BE49-F238E27FC236}">
              <a16:creationId xmlns:a16="http://schemas.microsoft.com/office/drawing/2014/main" id="{19DA3F60-D9D5-4011-B793-88D1013A34D1}"/>
            </a:ext>
          </a:extLst>
        </xdr:cNvPr>
        <xdr:cNvPicPr>
          <a:picLocks noChangeAspect="1"/>
        </xdr:cNvPicPr>
      </xdr:nvPicPr>
      <xdr:blipFill>
        <a:blip xmlns:r="http://schemas.openxmlformats.org/officeDocument/2006/relationships" r:embed="rId1"/>
        <a:stretch>
          <a:fillRect/>
        </a:stretch>
      </xdr:blipFill>
      <xdr:spPr>
        <a:xfrm>
          <a:off x="12904470" y="0"/>
          <a:ext cx="1680132" cy="853508"/>
        </a:xfrm>
        <a:prstGeom prst="rect">
          <a:avLst/>
        </a:prstGeom>
      </xdr:spPr>
    </xdr:pic>
    <xdr:clientData/>
  </xdr:twoCellAnchor>
  <xdr:twoCellAnchor editAs="oneCell">
    <xdr:from>
      <xdr:col>0</xdr:col>
      <xdr:colOff>0</xdr:colOff>
      <xdr:row>0</xdr:row>
      <xdr:rowOff>0</xdr:rowOff>
    </xdr:from>
    <xdr:to>
      <xdr:col>0</xdr:col>
      <xdr:colOff>613410</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A1316FA3-E63E-4070-98E2-AEF4C9C57EAD}"/>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1</xdr:col>
      <xdr:colOff>209549</xdr:colOff>
      <xdr:row>12</xdr:row>
      <xdr:rowOff>76199</xdr:rowOff>
    </xdr:from>
    <xdr:to>
      <xdr:col>16</xdr:col>
      <xdr:colOff>351692</xdr:colOff>
      <xdr:row>40</xdr:row>
      <xdr:rowOff>134815</xdr:rowOff>
    </xdr:to>
    <xdr:graphicFrame macro="">
      <xdr:nvGraphicFramePr>
        <xdr:cNvPr id="4" name="Chart 3">
          <a:extLst>
            <a:ext uri="{FF2B5EF4-FFF2-40B4-BE49-F238E27FC236}">
              <a16:creationId xmlns:a16="http://schemas.microsoft.com/office/drawing/2014/main" id="{67FF4206-C4A2-46F6-8295-A654AED12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9525</xdr:rowOff>
    </xdr:from>
    <xdr:to>
      <xdr:col>25</xdr:col>
      <xdr:colOff>0</xdr:colOff>
      <xdr:row>45</xdr:row>
      <xdr:rowOff>19050</xdr:rowOff>
    </xdr:to>
    <xdr:sp macro="" textlink="">
      <xdr:nvSpPr>
        <xdr:cNvPr id="5" name="TextBox 4">
          <a:extLst>
            <a:ext uri="{FF2B5EF4-FFF2-40B4-BE49-F238E27FC236}">
              <a16:creationId xmlns:a16="http://schemas.microsoft.com/office/drawing/2014/main" id="{B5478735-D700-4716-BF07-523F39A7C6F1}"/>
            </a:ext>
          </a:extLst>
        </xdr:cNvPr>
        <xdr:cNvSpPr txBox="1"/>
      </xdr:nvSpPr>
      <xdr:spPr>
        <a:xfrm>
          <a:off x="0" y="8133617"/>
          <a:ext cx="13200185" cy="37294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2963</xdr:colOff>
      <xdr:row>45</xdr:row>
      <xdr:rowOff>34433</xdr:rowOff>
    </xdr:from>
    <xdr:to>
      <xdr:col>24</xdr:col>
      <xdr:colOff>491065</xdr:colOff>
      <xdr:row>60</xdr:row>
      <xdr:rowOff>73263</xdr:rowOff>
    </xdr:to>
    <xdr:sp macro="" textlink="" fLocksText="0">
      <xdr:nvSpPr>
        <xdr:cNvPr id="2606" name="TextBox 5">
          <a:extLst>
            <a:ext uri="{FF2B5EF4-FFF2-40B4-BE49-F238E27FC236}">
              <a16:creationId xmlns:a16="http://schemas.microsoft.com/office/drawing/2014/main" id="{A70F80AE-846D-4DF0-B633-BEAA482B5897}"/>
            </a:ext>
          </a:extLst>
        </xdr:cNvPr>
        <xdr:cNvSpPr txBox="1"/>
      </xdr:nvSpPr>
      <xdr:spPr>
        <a:xfrm>
          <a:off x="2963" y="9093766"/>
          <a:ext cx="12840969" cy="295983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Actif Sport &amp; Leisure operates fitness facilities at all 6 of the Leisure Facilities it operates. The fitness income target for 2024/25 was £2.179m,</a:t>
          </a:r>
          <a:r>
            <a:rPr lang="en-GB" sz="1100" baseline="0">
              <a:solidFill>
                <a:schemeClr val="dk1"/>
              </a:solidFill>
              <a:effectLst/>
              <a:latin typeface="+mn-lt"/>
              <a:ea typeface="+mn-ea"/>
              <a:cs typeface="+mn-cs"/>
            </a:rPr>
            <a:t> representing the highest proportion of Actif's overall income target circa £6.1m. Actual income was £2,275m, over-performing by £96k (4%) and growing the membership from 3997 (March 2024) to 4340 (March 2025); 8.6% growth. Proposed fitness income target for 2025/26 (pending completion of housekeeping) is £2.410m. Income targets are profiled for the year based on historic income trends. However, we have adjusted targets for May/June linked to the pool closeure in Carmarthen Leisure Centre, as customer have been offerded a discount for this period.</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Grow membership to increase income over inflationary price increases; complete builds, fit-outs and transitions to Pentre Awel and Carmarthen HWB; Step-improve the fitness customer journey.</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Implement eGym as app-based ecosystem for staff and customers; on-board a minimum of 90% of customers onto app; various actions related to Pentre Awel - install, induct existing members, sell/induct/meet demands of additonal customers (staff-depenedent); Complete the fitness equipment movement by relocating Llanelli Leisure Centre's equipment toother leisure facilities and sell/trade-in remaining; Introduce Intelligent Cycling as face-to-face and virtual spin technology, including change to Kaiser spin bikes from IC bikes at Llanelli; Enhance integrated working with Health Baord to ensure a seamless transition for health patients into leisure services; Complete design, build, tender and fit-out at Carmarthen HWB (opening likely to be 2026-27)</a:t>
          </a:r>
        </a:p>
      </xdr:txBody>
    </xdr:sp>
    <xdr:clientData/>
  </xdr:twoCellAnchor>
  <xdr:twoCellAnchor>
    <xdr:from>
      <xdr:col>26</xdr:col>
      <xdr:colOff>213163</xdr:colOff>
      <xdr:row>60</xdr:row>
      <xdr:rowOff>23812</xdr:rowOff>
    </xdr:from>
    <xdr:to>
      <xdr:col>54</xdr:col>
      <xdr:colOff>119061</xdr:colOff>
      <xdr:row>87</xdr:row>
      <xdr:rowOff>23812</xdr:rowOff>
    </xdr:to>
    <xdr:graphicFrame macro="">
      <xdr:nvGraphicFramePr>
        <xdr:cNvPr id="8" name="Chart 7">
          <a:extLst>
            <a:ext uri="{FF2B5EF4-FFF2-40B4-BE49-F238E27FC236}">
              <a16:creationId xmlns:a16="http://schemas.microsoft.com/office/drawing/2014/main" id="{C82928EA-40BC-4BD1-B0E3-2845EE3E4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374493</xdr:colOff>
      <xdr:row>12</xdr:row>
      <xdr:rowOff>13484</xdr:rowOff>
    </xdr:from>
    <xdr:to>
      <xdr:col>43</xdr:col>
      <xdr:colOff>205153</xdr:colOff>
      <xdr:row>40</xdr:row>
      <xdr:rowOff>76200</xdr:rowOff>
    </xdr:to>
    <xdr:graphicFrame macro="">
      <xdr:nvGraphicFramePr>
        <xdr:cNvPr id="9" name="Chart 8">
          <a:extLst>
            <a:ext uri="{FF2B5EF4-FFF2-40B4-BE49-F238E27FC236}">
              <a16:creationId xmlns:a16="http://schemas.microsoft.com/office/drawing/2014/main" id="{5EAF6A9E-C749-44A9-8B9C-3838754AF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329564</xdr:colOff>
      <xdr:row>43</xdr:row>
      <xdr:rowOff>3810</xdr:rowOff>
    </xdr:from>
    <xdr:to>
      <xdr:col>53</xdr:col>
      <xdr:colOff>35169</xdr:colOff>
      <xdr:row>45</xdr:row>
      <xdr:rowOff>13335</xdr:rowOff>
    </xdr:to>
    <xdr:sp macro="" textlink="">
      <xdr:nvSpPr>
        <xdr:cNvPr id="7" name="TextBox 6">
          <a:extLst>
            <a:ext uri="{FF2B5EF4-FFF2-40B4-BE49-F238E27FC236}">
              <a16:creationId xmlns:a16="http://schemas.microsoft.com/office/drawing/2014/main" id="{395DE84A-F749-4081-8B0C-109058EAA3CD}"/>
            </a:ext>
          </a:extLst>
        </xdr:cNvPr>
        <xdr:cNvSpPr txBox="1"/>
      </xdr:nvSpPr>
      <xdr:spPr>
        <a:xfrm>
          <a:off x="14291749" y="8127902"/>
          <a:ext cx="13251620" cy="37294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27</xdr:col>
      <xdr:colOff>341977</xdr:colOff>
      <xdr:row>45</xdr:row>
      <xdr:rowOff>30786</xdr:rowOff>
    </xdr:from>
    <xdr:to>
      <xdr:col>53</xdr:col>
      <xdr:colOff>42333</xdr:colOff>
      <xdr:row>60</xdr:row>
      <xdr:rowOff>180859</xdr:rowOff>
    </xdr:to>
    <xdr:sp macro="" textlink="" fLocksText="0">
      <xdr:nvSpPr>
        <xdr:cNvPr id="10" name="TextBox 9">
          <a:extLst>
            <a:ext uri="{FF2B5EF4-FFF2-40B4-BE49-F238E27FC236}">
              <a16:creationId xmlns:a16="http://schemas.microsoft.com/office/drawing/2014/main" id="{A15235D5-3CB7-4992-B8AF-25EDDFC3B84B}"/>
            </a:ext>
          </a:extLst>
        </xdr:cNvPr>
        <xdr:cNvSpPr txBox="1"/>
      </xdr:nvSpPr>
      <xdr:spPr>
        <a:xfrm>
          <a:off x="13939444" y="9090119"/>
          <a:ext cx="12882956" cy="307107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Actif Sport &amp; Leisure operates 4 swimming pools – Ammanford, Carmarthen, Llandovery and Llanelli with Newcastle Emlyn being operated by a volunteer committee. </a:t>
          </a:r>
        </a:p>
        <a:p>
          <a:r>
            <a:rPr lang="en-GB" sz="1100">
              <a:solidFill>
                <a:schemeClr val="dk1"/>
              </a:solidFill>
              <a:effectLst/>
              <a:latin typeface="+mn-lt"/>
              <a:ea typeface="+mn-ea"/>
              <a:cs typeface="+mn-cs"/>
            </a:rPr>
            <a:t>The swimming pools vary in size from 20-25m in length and 4-8</a:t>
          </a:r>
          <a:r>
            <a:rPr lang="en-GB" sz="1100" baseline="0">
              <a:solidFill>
                <a:schemeClr val="dk1"/>
              </a:solidFill>
              <a:effectLst/>
              <a:latin typeface="+mn-lt"/>
              <a:ea typeface="+mn-ea"/>
              <a:cs typeface="+mn-cs"/>
            </a:rPr>
            <a:t> lanes in width, with varying learner pools, thus varying scopes to deliver and develop </a:t>
          </a:r>
          <a:r>
            <a:rPr lang="en-GB" sz="1100">
              <a:solidFill>
                <a:schemeClr val="dk1"/>
              </a:solidFill>
              <a:effectLst/>
              <a:latin typeface="+mn-lt"/>
              <a:ea typeface="+mn-ea"/>
              <a:cs typeface="+mn-cs"/>
            </a:rPr>
            <a:t>the aquatic programme.</a:t>
          </a:r>
        </a:p>
        <a:p>
          <a:r>
            <a:rPr lang="en-GB" sz="1100">
              <a:solidFill>
                <a:schemeClr val="dk1"/>
              </a:solidFill>
              <a:effectLst/>
              <a:latin typeface="+mn-lt"/>
              <a:ea typeface="+mn-ea"/>
              <a:cs typeface="+mn-cs"/>
            </a:rPr>
            <a:t>'Learn to Swim' membership income achieved in 2024/25 was £1,010,920</a:t>
          </a:r>
          <a:r>
            <a:rPr lang="en-GB" sz="1100" baseline="0">
              <a:solidFill>
                <a:schemeClr val="dk1"/>
              </a:solidFill>
              <a:effectLst/>
              <a:latin typeface="+mn-lt"/>
              <a:ea typeface="+mn-ea"/>
              <a:cs typeface="+mn-cs"/>
            </a:rPr>
            <a:t>.  Actual income was £1,010,920 falling slightly short of  target (£21,729 or 2%) but growing by £116,420 or 13%; membership growing by almost 200 (7%). </a:t>
          </a:r>
          <a:r>
            <a:rPr lang="en-GB" sz="1100">
              <a:solidFill>
                <a:schemeClr val="dk1"/>
              </a:solidFill>
              <a:effectLst/>
              <a:latin typeface="+mn-lt"/>
              <a:ea typeface="+mn-ea"/>
              <a:cs typeface="+mn-cs"/>
            </a:rPr>
            <a:t>Income target for 2025/26 is £1,079,628,</a:t>
          </a:r>
          <a:r>
            <a:rPr lang="en-GB" sz="1100" baseline="0">
              <a:solidFill>
                <a:schemeClr val="dk1"/>
              </a:solidFill>
              <a:effectLst/>
              <a:latin typeface="+mn-lt"/>
              <a:ea typeface="+mn-ea"/>
              <a:cs typeface="+mn-cs"/>
            </a:rPr>
            <a:t> representing the second highest proportion of Actif's overall income target circa £6.1m</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We continue to face challenges this financial year due to the closure of Carmarthen LC for several months for re-lining works to be undertaken.  Carmarthen, being the largest of our four pools, also represents the highest LTS membership of nearly 1300, bringing with it a monthly income of approximately £35k.  The pool is expected be remain closed until mid-July when we will have the task of re-buildng the programme.  Some of the existing Carmarthenshire members have transferred to other facilities and it is possible they will remain where they are and we may face a complete re-build of the programme at Carmarthenshire as a consequence.  At the same time we have the task of transferring activities from Llanelli LC to Canolfan Pentre Awel which, as a larger pool, provides opportunities to grow the current offer as it is at Llanelli LC.  This will also mean we will need to grow the workforce to deliver the additional swimming lessons.  So, although the pr ogramme has started off slowly this financial year we do have opportunties to rebuild and  recover.  We currently have 5 new teahers ready to undertake the Level 1 training  course starting 4th July.</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Grow membership to increase income over inflationary price increases; complete builds, fit-outs and transitions to Pentre Awel.</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Continuous countywide growth of provision to ensure 6-7 day offering of lessons across sites, reliant on workforce - successfully recruit, train and retain to ensure a sufficient and stable swim teaching team (heavily contracted with casuals to support); various actions related to Pentre Awel - fit-out pool areas, induct existing members, sell/induct/meet demands of additonal customers (staff-dependent). </a:t>
          </a:r>
          <a:endParaRPr lang="en-GB">
            <a:effectLst/>
          </a:endParaRPr>
        </a:p>
      </xdr:txBody>
    </xdr:sp>
    <xdr:clientData/>
  </xdr:twoCellAnchor>
  <xdr:twoCellAnchor>
    <xdr:from>
      <xdr:col>0</xdr:col>
      <xdr:colOff>1</xdr:colOff>
      <xdr:row>67</xdr:row>
      <xdr:rowOff>45720</xdr:rowOff>
    </xdr:from>
    <xdr:to>
      <xdr:col>25</xdr:col>
      <xdr:colOff>11724</xdr:colOff>
      <xdr:row>69</xdr:row>
      <xdr:rowOff>55245</xdr:rowOff>
    </xdr:to>
    <xdr:sp macro="" textlink="">
      <xdr:nvSpPr>
        <xdr:cNvPr id="11" name="TextBox 10">
          <a:extLst>
            <a:ext uri="{FF2B5EF4-FFF2-40B4-BE49-F238E27FC236}">
              <a16:creationId xmlns:a16="http://schemas.microsoft.com/office/drawing/2014/main" id="{E9D8B57B-56FC-4F76-87F2-48FBB897A26B}"/>
            </a:ext>
          </a:extLst>
        </xdr:cNvPr>
        <xdr:cNvSpPr txBox="1"/>
      </xdr:nvSpPr>
      <xdr:spPr>
        <a:xfrm>
          <a:off x="1" y="12648028"/>
          <a:ext cx="13211908" cy="3729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1</xdr:colOff>
      <xdr:row>69</xdr:row>
      <xdr:rowOff>65533</xdr:rowOff>
    </xdr:from>
    <xdr:to>
      <xdr:col>25</xdr:col>
      <xdr:colOff>16933</xdr:colOff>
      <xdr:row>85</xdr:row>
      <xdr:rowOff>136523</xdr:rowOff>
    </xdr:to>
    <xdr:sp macro="" textlink="" fLocksText="0">
      <xdr:nvSpPr>
        <xdr:cNvPr id="1886" name="TextBox 11">
          <a:extLst>
            <a:ext uri="{FF2B5EF4-FFF2-40B4-BE49-F238E27FC236}">
              <a16:creationId xmlns:a16="http://schemas.microsoft.com/office/drawing/2014/main" id="{34C15AB3-7298-4376-BF5A-1C89A3688215}"/>
            </a:ext>
          </a:extLst>
        </xdr:cNvPr>
        <xdr:cNvSpPr txBox="1"/>
      </xdr:nvSpPr>
      <xdr:spPr>
        <a:xfrm>
          <a:off x="1" y="13917000"/>
          <a:ext cx="12869332" cy="318672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Context: </a:t>
          </a:r>
          <a:r>
            <a:rPr lang="en-GB" sz="1100" b="0" i="0" baseline="0">
              <a:solidFill>
                <a:schemeClr val="dk1"/>
              </a:solidFill>
              <a:effectLst/>
              <a:latin typeface="+mn-lt"/>
              <a:ea typeface="+mn-ea"/>
              <a:cs typeface="+mn-cs"/>
            </a:rPr>
            <a:t>Net Promoter Score (NPS) is an industry recognised measure of customer satisfaction. Actif Sport &amp; Leisure begain using NPS in 2015, achieving a score of 24%. Since then, a series of improvements have been identified and made across the delivery model, our workforce, in facilities and relating to our systems and communications. Even accounting for data issues in August that led to a mis-representative 16% score, the average of 47% to end of calendar year illustrated around a 100% improvement, in-keeping with scores of 52%, 55% and 45% over the past 3 years. However, the significant growth in membership has led to recent issues in class bookings, whereby the popular classes (times and content) are proving difficult for members to book into, which has resulted in many detractor commments/scores thus lowering overalll NPS score.</a:t>
          </a:r>
        </a:p>
        <a:p>
          <a:endParaRPr lang="en-GB" sz="1100" kern="1200" baseline="0">
            <a:solidFill>
              <a:schemeClr val="dk1"/>
            </a:solidFill>
            <a:latin typeface="+mn-lt"/>
            <a:ea typeface="+mn-ea"/>
            <a:cs typeface="+mn-cs"/>
          </a:endParaRPr>
        </a:p>
        <a:p>
          <a:r>
            <a:rPr lang="en-GB" sz="1100" b="1" i="1" kern="1200"/>
            <a:t>Goals:</a:t>
          </a:r>
          <a:r>
            <a:rPr lang="en-GB" sz="1100" b="1" i="1" kern="1200" baseline="0"/>
            <a:t> </a:t>
          </a:r>
          <a:r>
            <a:rPr lang="en-GB" sz="1100" b="0" i="0" kern="1200" baseline="0"/>
            <a:t>To exceed the global and UK customer expeience benchmark scores for our sector; Achieve a UK Active award for at least one centre; Successfully uplift the experience for Llanelli customers through a smooth move and effecive operation of Actif @ Canolfan Pentre Awel.</a:t>
          </a:r>
          <a:endParaRPr lang="en-GB" sz="1100" kern="1200"/>
        </a:p>
        <a:p>
          <a:endParaRPr lang="en-GB" sz="1100" b="1" i="1" kern="1200"/>
        </a:p>
        <a:p>
          <a:r>
            <a:rPr lang="en-GB" sz="1100" b="1" i="1">
              <a:solidFill>
                <a:schemeClr val="dk1"/>
              </a:solidFill>
              <a:effectLst/>
              <a:latin typeface="+mn-lt"/>
              <a:ea typeface="+mn-ea"/>
              <a:cs typeface="+mn-cs"/>
            </a:rPr>
            <a:t>Actions:</a:t>
          </a:r>
          <a:r>
            <a:rPr lang="en-GB" sz="1100">
              <a:solidFill>
                <a:schemeClr val="dk1"/>
              </a:solidFill>
              <a:effectLst/>
              <a:latin typeface="+mn-lt"/>
              <a:ea typeface="+mn-ea"/>
              <a:cs typeface="+mn-cs"/>
            </a:rPr>
            <a:t> Ensure the workforce is sufficiently resourced, trained and led to deliver excellent experiences – absence of the Customer Service Co-ordinator is affecting capability, which is to hopefully be addressed by re-introduction in autumn.</a:t>
          </a:r>
        </a:p>
        <a:p>
          <a:r>
            <a:rPr lang="en-GB" sz="1100">
              <a:solidFill>
                <a:schemeClr val="dk1"/>
              </a:solidFill>
              <a:effectLst/>
              <a:latin typeface="+mn-lt"/>
              <a:ea typeface="+mn-ea"/>
              <a:cs typeface="+mn-cs"/>
            </a:rPr>
            <a:t>Resolution of the booking issues is a priority, with several actions already undertaken/underway, but seeing the behaviours of a relatively small number of members have a major effect on so many. We are confident that addressing this in the coming months, plus the additional capacity that will be provided at Canolfan Pentre Awel, will create a step change in satisfaction and NPS score.</a:t>
          </a:r>
        </a:p>
        <a:p>
          <a:r>
            <a:rPr lang="en-GB" sz="1100">
              <a:solidFill>
                <a:schemeClr val="dk1"/>
              </a:solidFill>
              <a:effectLst/>
              <a:latin typeface="+mn-lt"/>
              <a:ea typeface="+mn-ea"/>
              <a:cs typeface="+mn-cs"/>
            </a:rPr>
            <a:t>New AI tool 'KeepMe' to be introduced shortly to enhance automated communication and generate intelligent insights into customer behaviour, leading to better decision-making and interventions; Further roll out the telephone contact centre countywide; Complete minor and major investment programmes such as Actif @ Canolfan Pentre Awel, movement of Llanelli Leisure Centre's fitness equipment to St Clears, relining of Carmarthen Leisure Centre's pools, repair of Amman Valley Leisure Centre's gym/studio roof, working with Education colleagues to complete and offer new outdoor changing rooms at AVLC and offer the school's strength &amp; conditioning gym to Actif customers to enhance offer and alleviate congestion on the gym floor, etc; Enhance products and services through the introduction of the eGym app and Intelligent Cycling. Stubborn issues such as trying to resolve parking issues at AVLC, which may be partly alleviated by school plans to develop the ‘green’ grassed area in front of the school building to house bus bays, accommodating cars during school evening events. </a:t>
          </a:r>
        </a:p>
      </xdr:txBody>
    </xdr:sp>
    <xdr:clientData/>
  </xdr:twoCellAnchor>
  <xdr:twoCellAnchor>
    <xdr:from>
      <xdr:col>17</xdr:col>
      <xdr:colOff>5862</xdr:colOff>
      <xdr:row>12</xdr:row>
      <xdr:rowOff>111368</xdr:rowOff>
    </xdr:from>
    <xdr:to>
      <xdr:col>25</xdr:col>
      <xdr:colOff>5861</xdr:colOff>
      <xdr:row>27</xdr:row>
      <xdr:rowOff>146539</xdr:rowOff>
    </xdr:to>
    <xdr:graphicFrame macro="">
      <xdr:nvGraphicFramePr>
        <xdr:cNvPr id="6" name="Chart 5">
          <a:extLst>
            <a:ext uri="{FF2B5EF4-FFF2-40B4-BE49-F238E27FC236}">
              <a16:creationId xmlns:a16="http://schemas.microsoft.com/office/drawing/2014/main" id="{DC6EBB10-7112-4557-8FB6-07B34B1CC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44</xdr:col>
      <xdr:colOff>35169</xdr:colOff>
      <xdr:row>12</xdr:row>
      <xdr:rowOff>5863</xdr:rowOff>
    </xdr:from>
    <xdr:to>
      <xdr:col>53</xdr:col>
      <xdr:colOff>17584</xdr:colOff>
      <xdr:row>26</xdr:row>
      <xdr:rowOff>76202</xdr:rowOff>
    </xdr:to>
    <xdr:graphicFrame macro="">
      <xdr:nvGraphicFramePr>
        <xdr:cNvPr id="13" name="Chart 12">
          <a:extLst>
            <a:ext uri="{FF2B5EF4-FFF2-40B4-BE49-F238E27FC236}">
              <a16:creationId xmlns:a16="http://schemas.microsoft.com/office/drawing/2014/main" id="{F5FCBC85-1367-411C-AEEE-7BAF77979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28658</xdr:colOff>
      <xdr:row>27</xdr:row>
      <xdr:rowOff>84670</xdr:rowOff>
    </xdr:from>
    <xdr:to>
      <xdr:col>24</xdr:col>
      <xdr:colOff>515810</xdr:colOff>
      <xdr:row>42</xdr:row>
      <xdr:rowOff>119840</xdr:rowOff>
    </xdr:to>
    <xdr:graphicFrame macro="">
      <xdr:nvGraphicFramePr>
        <xdr:cNvPr id="14" name="Chart 13">
          <a:extLst>
            <a:ext uri="{FF2B5EF4-FFF2-40B4-BE49-F238E27FC236}">
              <a16:creationId xmlns:a16="http://schemas.microsoft.com/office/drawing/2014/main" id="{5E4ECCFC-7858-4008-8AFA-FDC25C2A4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44</xdr:col>
      <xdr:colOff>54718</xdr:colOff>
      <xdr:row>25</xdr:row>
      <xdr:rowOff>160215</xdr:rowOff>
    </xdr:from>
    <xdr:to>
      <xdr:col>53</xdr:col>
      <xdr:colOff>37133</xdr:colOff>
      <xdr:row>40</xdr:row>
      <xdr:rowOff>48847</xdr:rowOff>
    </xdr:to>
    <xdr:graphicFrame macro="">
      <xdr:nvGraphicFramePr>
        <xdr:cNvPr id="15" name="Chart 14">
          <a:extLst>
            <a:ext uri="{FF2B5EF4-FFF2-40B4-BE49-F238E27FC236}">
              <a16:creationId xmlns:a16="http://schemas.microsoft.com/office/drawing/2014/main" id="{1E236434-E3AB-4E05-90F0-9C066AB5A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21</xdr:col>
      <xdr:colOff>402393</xdr:colOff>
      <xdr:row>0</xdr:row>
      <xdr:rowOff>27254</xdr:rowOff>
    </xdr:from>
    <xdr:to>
      <xdr:col>24</xdr:col>
      <xdr:colOff>454215</xdr:colOff>
      <xdr:row>3</xdr:row>
      <xdr:rowOff>176954</xdr:rowOff>
    </xdr:to>
    <xdr:pic>
      <xdr:nvPicPr>
        <xdr:cNvPr id="16" name="Picture 15">
          <a:extLst>
            <a:ext uri="{FF2B5EF4-FFF2-40B4-BE49-F238E27FC236}">
              <a16:creationId xmlns:a16="http://schemas.microsoft.com/office/drawing/2014/main" id="{92DC7D13-03E1-41F0-85CC-41B527B16386}"/>
            </a:ext>
          </a:extLst>
        </xdr:cNvPr>
        <xdr:cNvPicPr>
          <a:picLocks noChangeAspect="1"/>
        </xdr:cNvPicPr>
      </xdr:nvPicPr>
      <xdr:blipFill>
        <a:blip xmlns:r="http://schemas.openxmlformats.org/officeDocument/2006/relationships" r:embed="rId1"/>
        <a:stretch>
          <a:fillRect/>
        </a:stretch>
      </xdr:blipFill>
      <xdr:spPr>
        <a:xfrm>
          <a:off x="11197393" y="27254"/>
          <a:ext cx="1605879" cy="87021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11429</xdr:colOff>
      <xdr:row>10</xdr:row>
      <xdr:rowOff>64770</xdr:rowOff>
    </xdr:from>
    <xdr:to>
      <xdr:col>15</xdr:col>
      <xdr:colOff>9524</xdr:colOff>
      <xdr:row>31</xdr:row>
      <xdr:rowOff>83820</xdr:rowOff>
    </xdr:to>
    <xdr:graphicFrame macro="">
      <xdr:nvGraphicFramePr>
        <xdr:cNvPr id="2" name="Chart 1">
          <a:extLst>
            <a:ext uri="{FF2B5EF4-FFF2-40B4-BE49-F238E27FC236}">
              <a16:creationId xmlns:a16="http://schemas.microsoft.com/office/drawing/2014/main" id="{97EB6AA0-5795-4413-A23C-44BD76657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121920</xdr:colOff>
      <xdr:row>13</xdr:row>
      <xdr:rowOff>68580</xdr:rowOff>
    </xdr:from>
    <xdr:to>
      <xdr:col>27</xdr:col>
      <xdr:colOff>7620</xdr:colOff>
      <xdr:row>14</xdr:row>
      <xdr:rowOff>175260</xdr:rowOff>
    </xdr:to>
    <xdr:sp macro="" textlink="">
      <xdr:nvSpPr>
        <xdr:cNvPr id="3" name="TextBox 2">
          <a:extLst>
            <a:ext uri="{FF2B5EF4-FFF2-40B4-BE49-F238E27FC236}">
              <a16:creationId xmlns:a16="http://schemas.microsoft.com/office/drawing/2014/main" id="{83702212-65A6-4279-AC5C-DFB45747BCAB}"/>
            </a:ext>
          </a:extLst>
        </xdr:cNvPr>
        <xdr:cNvSpPr txBox="1"/>
      </xdr:nvSpPr>
      <xdr:spPr>
        <a:xfrm>
          <a:off x="7658100" y="2727960"/>
          <a:ext cx="474726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16</xdr:col>
      <xdr:colOff>118111</xdr:colOff>
      <xdr:row>15</xdr:row>
      <xdr:rowOff>635</xdr:rowOff>
    </xdr:from>
    <xdr:to>
      <xdr:col>27</xdr:col>
      <xdr:colOff>3810</xdr:colOff>
      <xdr:row>25</xdr:row>
      <xdr:rowOff>118110</xdr:rowOff>
    </xdr:to>
    <xdr:sp macro="" textlink="" fLocksText="0">
      <xdr:nvSpPr>
        <xdr:cNvPr id="87" name="TextBox 3">
          <a:extLst>
            <a:ext uri="{FF2B5EF4-FFF2-40B4-BE49-F238E27FC236}">
              <a16:creationId xmlns:a16="http://schemas.microsoft.com/office/drawing/2014/main" id="{D2BE8DC6-DAA0-4E96-8088-068E2B3275AD}"/>
            </a:ext>
          </a:extLst>
        </xdr:cNvPr>
        <xdr:cNvSpPr txBox="1"/>
      </xdr:nvSpPr>
      <xdr:spPr>
        <a:xfrm>
          <a:off x="7479031" y="3124835"/>
          <a:ext cx="4690109" cy="202247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reduced from a post covid total over 400 +Voids</a:t>
          </a:r>
        </a:p>
        <a:p>
          <a:r>
            <a:rPr lang="en-GB" sz="1100">
              <a:solidFill>
                <a:schemeClr val="dk1"/>
              </a:solidFill>
              <a:effectLst/>
              <a:latin typeface="+mn-lt"/>
              <a:ea typeface="+mn-ea"/>
              <a:cs typeface="+mn-cs"/>
            </a:rPr>
            <a:t>The advent of the new framework in November seems to have paid dividends in getting work completed over the last quarter</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50</xdr:col>
      <xdr:colOff>139065</xdr:colOff>
      <xdr:row>0</xdr:row>
      <xdr:rowOff>28575</xdr:rowOff>
    </xdr:from>
    <xdr:to>
      <xdr:col>53</xdr:col>
      <xdr:colOff>358062</xdr:colOff>
      <xdr:row>3</xdr:row>
      <xdr:rowOff>186758</xdr:rowOff>
    </xdr:to>
    <xdr:pic>
      <xdr:nvPicPr>
        <xdr:cNvPr id="5" name="Picture 4">
          <a:extLst>
            <a:ext uri="{FF2B5EF4-FFF2-40B4-BE49-F238E27FC236}">
              <a16:creationId xmlns:a16="http://schemas.microsoft.com/office/drawing/2014/main" id="{48A34F9D-749D-462E-9B05-5B64CBBA5CAE}"/>
            </a:ext>
          </a:extLst>
        </xdr:cNvPr>
        <xdr:cNvPicPr>
          <a:picLocks noChangeAspect="1"/>
        </xdr:cNvPicPr>
      </xdr:nvPicPr>
      <xdr:blipFill>
        <a:blip xmlns:r="http://schemas.openxmlformats.org/officeDocument/2006/relationships" r:embed="rId2"/>
        <a:stretch>
          <a:fillRect/>
        </a:stretch>
      </xdr:blipFill>
      <xdr:spPr>
        <a:xfrm>
          <a:off x="23044785" y="28575"/>
          <a:ext cx="1655367" cy="84588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127802B1-7BE1-4E67-A53F-B035360C7992}"/>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43</xdr:col>
      <xdr:colOff>274321</xdr:colOff>
      <xdr:row>13</xdr:row>
      <xdr:rowOff>53340</xdr:rowOff>
    </xdr:from>
    <xdr:to>
      <xdr:col>54</xdr:col>
      <xdr:colOff>7621</xdr:colOff>
      <xdr:row>14</xdr:row>
      <xdr:rowOff>160020</xdr:rowOff>
    </xdr:to>
    <xdr:sp macro="" textlink="">
      <xdr:nvSpPr>
        <xdr:cNvPr id="7" name="TextBox 6">
          <a:extLst>
            <a:ext uri="{FF2B5EF4-FFF2-40B4-BE49-F238E27FC236}">
              <a16:creationId xmlns:a16="http://schemas.microsoft.com/office/drawing/2014/main" id="{CDABB0B1-9269-421B-B7EE-BF8BFB1508F1}"/>
            </a:ext>
          </a:extLst>
        </xdr:cNvPr>
        <xdr:cNvSpPr txBox="1"/>
      </xdr:nvSpPr>
      <xdr:spPr>
        <a:xfrm>
          <a:off x="20032981" y="2712720"/>
          <a:ext cx="46786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43</xdr:col>
      <xdr:colOff>276226</xdr:colOff>
      <xdr:row>14</xdr:row>
      <xdr:rowOff>173355</xdr:rowOff>
    </xdr:from>
    <xdr:to>
      <xdr:col>54</xdr:col>
      <xdr:colOff>7620</xdr:colOff>
      <xdr:row>25</xdr:row>
      <xdr:rowOff>140970</xdr:rowOff>
    </xdr:to>
    <xdr:sp macro="" textlink="" fLocksText="0">
      <xdr:nvSpPr>
        <xdr:cNvPr id="77" name="TextBox 7">
          <a:extLst>
            <a:ext uri="{FF2B5EF4-FFF2-40B4-BE49-F238E27FC236}">
              <a16:creationId xmlns:a16="http://schemas.microsoft.com/office/drawing/2014/main" id="{C3ADD496-0816-4234-8E3E-A571009D422F}"/>
            </a:ext>
          </a:extLst>
        </xdr:cNvPr>
        <xdr:cNvSpPr txBox="1"/>
      </xdr:nvSpPr>
      <xdr:spPr>
        <a:xfrm>
          <a:off x="19653886" y="3107055"/>
          <a:ext cx="4676774" cy="206311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a:solidFill>
                <a:schemeClr val="dk1"/>
              </a:solidFill>
              <a:effectLst/>
              <a:latin typeface="+mn-lt"/>
              <a:ea typeface="+mn-ea"/>
              <a:cs typeface="+mn-cs"/>
            </a:rPr>
            <a:t>Ther</a:t>
          </a:r>
          <a:r>
            <a:rPr lang="en-GB" sz="1100" baseline="0">
              <a:solidFill>
                <a:schemeClr val="dk1"/>
              </a:solidFill>
              <a:effectLst/>
              <a:latin typeface="+mn-lt"/>
              <a:ea typeface="+mn-ea"/>
              <a:cs typeface="+mn-cs"/>
            </a:rPr>
            <a:t> will be </a:t>
          </a:r>
          <a:r>
            <a:rPr lang="en-GB" sz="1100">
              <a:solidFill>
                <a:schemeClr val="dk1"/>
              </a:solidFill>
              <a:effectLst/>
              <a:latin typeface="+mn-lt"/>
              <a:ea typeface="+mn-ea"/>
              <a:cs typeface="+mn-cs"/>
            </a:rPr>
            <a:t> about 150 voids at year end and that will equate to c. 1.95% rent loss over the year </a:t>
          </a:r>
        </a:p>
        <a:p>
          <a:r>
            <a:rPr lang="en-GB" sz="1100">
              <a:solidFill>
                <a:schemeClr val="dk1"/>
              </a:solidFill>
              <a:effectLst/>
              <a:latin typeface="+mn-lt"/>
              <a:ea typeface="+mn-ea"/>
              <a:cs typeface="+mn-cs"/>
            </a:rPr>
            <a:t>Rent loss target was 2.0%</a:t>
          </a:r>
        </a:p>
        <a:p>
          <a:r>
            <a:rPr lang="en-GB" sz="1100">
              <a:solidFill>
                <a:schemeClr val="dk1"/>
              </a:solidFill>
              <a:effectLst/>
              <a:latin typeface="+mn-lt"/>
              <a:ea typeface="+mn-ea"/>
              <a:cs typeface="+mn-cs"/>
            </a:rPr>
            <a:t>We had no Void figure target, but we were hoping to dip below 170</a:t>
          </a: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xdr:from>
      <xdr:col>30</xdr:col>
      <xdr:colOff>26669</xdr:colOff>
      <xdr:row>10</xdr:row>
      <xdr:rowOff>26670</xdr:rowOff>
    </xdr:from>
    <xdr:to>
      <xdr:col>42</xdr:col>
      <xdr:colOff>28574</xdr:colOff>
      <xdr:row>29</xdr:row>
      <xdr:rowOff>66675</xdr:rowOff>
    </xdr:to>
    <xdr:graphicFrame macro="">
      <xdr:nvGraphicFramePr>
        <xdr:cNvPr id="9" name="Chart 8">
          <a:extLst>
            <a:ext uri="{FF2B5EF4-FFF2-40B4-BE49-F238E27FC236}">
              <a16:creationId xmlns:a16="http://schemas.microsoft.com/office/drawing/2014/main" id="{8228846D-47E7-478B-9ED5-5072F6AE9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367047</xdr:colOff>
      <xdr:row>0</xdr:row>
      <xdr:rowOff>0</xdr:rowOff>
    </xdr:from>
    <xdr:to>
      <xdr:col>25</xdr:col>
      <xdr:colOff>34919</xdr:colOff>
      <xdr:row>3</xdr:row>
      <xdr:rowOff>83785</xdr:rowOff>
    </xdr:to>
    <xdr:pic>
      <xdr:nvPicPr>
        <xdr:cNvPr id="2" name="Picture 1">
          <a:extLst>
            <a:ext uri="{FF2B5EF4-FFF2-40B4-BE49-F238E27FC236}">
              <a16:creationId xmlns:a16="http://schemas.microsoft.com/office/drawing/2014/main" id="{B3EE6993-85B3-4FCE-87A2-837A98B227F9}"/>
            </a:ext>
          </a:extLst>
        </xdr:cNvPr>
        <xdr:cNvPicPr>
          <a:picLocks noChangeAspect="1"/>
        </xdr:cNvPicPr>
      </xdr:nvPicPr>
      <xdr:blipFill>
        <a:blip xmlns:r="http://schemas.openxmlformats.org/officeDocument/2006/relationships" r:embed="rId1"/>
        <a:stretch>
          <a:fillRect/>
        </a:stretch>
      </xdr:blipFill>
      <xdr:spPr>
        <a:xfrm>
          <a:off x="15421696" y="0"/>
          <a:ext cx="1726198" cy="915961"/>
        </a:xfrm>
        <a:prstGeom prst="rect">
          <a:avLst/>
        </a:prstGeom>
      </xdr:spPr>
    </xdr:pic>
    <xdr:clientData/>
  </xdr:twoCellAnchor>
  <xdr:twoCellAnchor editAs="oneCell">
    <xdr:from>
      <xdr:col>0</xdr:col>
      <xdr:colOff>0</xdr:colOff>
      <xdr:row>0</xdr:row>
      <xdr:rowOff>0</xdr:rowOff>
    </xdr:from>
    <xdr:to>
      <xdr:col>0</xdr:col>
      <xdr:colOff>606356</xdr:colOff>
      <xdr:row>2</xdr:row>
      <xdr:rowOff>7554</xdr:rowOff>
    </xdr:to>
    <xdr:pic>
      <xdr:nvPicPr>
        <xdr:cNvPr id="3" name="Picture 2">
          <a:hlinkClick xmlns:r="http://schemas.openxmlformats.org/officeDocument/2006/relationships" r:id="rId2"/>
          <a:extLst>
            <a:ext uri="{FF2B5EF4-FFF2-40B4-BE49-F238E27FC236}">
              <a16:creationId xmlns:a16="http://schemas.microsoft.com/office/drawing/2014/main" id="{05955F26-6799-4FE3-B15C-7BD992A95A4D}"/>
            </a:ext>
          </a:extLst>
        </xdr:cNvPr>
        <xdr:cNvPicPr>
          <a:picLocks noChangeAspect="1"/>
        </xdr:cNvPicPr>
      </xdr:nvPicPr>
      <xdr:blipFill>
        <a:blip xmlns:r="http://schemas.openxmlformats.org/officeDocument/2006/relationships" r:embed="rId3"/>
        <a:stretch>
          <a:fillRect/>
        </a:stretch>
      </xdr:blipFill>
      <xdr:spPr>
        <a:xfrm>
          <a:off x="0" y="0"/>
          <a:ext cx="603885" cy="636307"/>
        </a:xfrm>
        <a:prstGeom prst="rect">
          <a:avLst/>
        </a:prstGeom>
      </xdr:spPr>
    </xdr:pic>
    <xdr:clientData/>
  </xdr:twoCellAnchor>
  <xdr:twoCellAnchor>
    <xdr:from>
      <xdr:col>0</xdr:col>
      <xdr:colOff>55382</xdr:colOff>
      <xdr:row>10</xdr:row>
      <xdr:rowOff>144507</xdr:rowOff>
    </xdr:from>
    <xdr:to>
      <xdr:col>7</xdr:col>
      <xdr:colOff>247551</xdr:colOff>
      <xdr:row>35</xdr:row>
      <xdr:rowOff>35376</xdr:rowOff>
    </xdr:to>
    <xdr:graphicFrame macro="">
      <xdr:nvGraphicFramePr>
        <xdr:cNvPr id="64" name="Chart 3">
          <a:extLst>
            <a:ext uri="{FF2B5EF4-FFF2-40B4-BE49-F238E27FC236}">
              <a16:creationId xmlns:a16="http://schemas.microsoft.com/office/drawing/2014/main" id="{E8E11D82-1052-47C3-8ACA-6959D630B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440879</xdr:colOff>
      <xdr:row>10</xdr:row>
      <xdr:rowOff>187790</xdr:rowOff>
    </xdr:from>
    <xdr:to>
      <xdr:col>25</xdr:col>
      <xdr:colOff>189771</xdr:colOff>
      <xdr:row>35</xdr:row>
      <xdr:rowOff>114403</xdr:rowOff>
    </xdr:to>
    <xdr:graphicFrame macro="">
      <xdr:nvGraphicFramePr>
        <xdr:cNvPr id="63" name="Chart 4">
          <a:extLst>
            <a:ext uri="{FF2B5EF4-FFF2-40B4-BE49-F238E27FC236}">
              <a16:creationId xmlns:a16="http://schemas.microsoft.com/office/drawing/2014/main" id="{06BECC6C-EE8A-4172-BD26-83BA85E5C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491419</xdr:colOff>
      <xdr:row>35</xdr:row>
      <xdr:rowOff>193331</xdr:rowOff>
    </xdr:from>
    <xdr:to>
      <xdr:col>25</xdr:col>
      <xdr:colOff>33499</xdr:colOff>
      <xdr:row>37</xdr:row>
      <xdr:rowOff>97618</xdr:rowOff>
    </xdr:to>
    <xdr:sp macro="" textlink="">
      <xdr:nvSpPr>
        <xdr:cNvPr id="57" name="TextBox 11">
          <a:extLst>
            <a:ext uri="{FF2B5EF4-FFF2-40B4-BE49-F238E27FC236}">
              <a16:creationId xmlns:a16="http://schemas.microsoft.com/office/drawing/2014/main" id="{C8F6D1E3-9DC0-4949-829F-D47336112A0F}"/>
            </a:ext>
          </a:extLst>
        </xdr:cNvPr>
        <xdr:cNvSpPr txBox="1"/>
      </xdr:nvSpPr>
      <xdr:spPr>
        <a:xfrm>
          <a:off x="491419" y="8719493"/>
          <a:ext cx="17809485" cy="29558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490822</xdr:colOff>
      <xdr:row>37</xdr:row>
      <xdr:rowOff>107244</xdr:rowOff>
    </xdr:from>
    <xdr:to>
      <xdr:col>25</xdr:col>
      <xdr:colOff>41189</xdr:colOff>
      <xdr:row>48</xdr:row>
      <xdr:rowOff>102974</xdr:rowOff>
    </xdr:to>
    <xdr:sp macro="" textlink="" fLocksText="0">
      <xdr:nvSpPr>
        <xdr:cNvPr id="71" name="TextBox 17">
          <a:extLst>
            <a:ext uri="{FF2B5EF4-FFF2-40B4-BE49-F238E27FC236}">
              <a16:creationId xmlns:a16="http://schemas.microsoft.com/office/drawing/2014/main" id="{5EA7BE82-C453-4F81-B1EF-60F54697977C}"/>
            </a:ext>
          </a:extLst>
        </xdr:cNvPr>
        <xdr:cNvSpPr txBox="1"/>
      </xdr:nvSpPr>
      <xdr:spPr>
        <a:xfrm>
          <a:off x="490822" y="8787866"/>
          <a:ext cx="18600367" cy="203459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Context : </a:t>
          </a:r>
        </a:p>
        <a:p>
          <a:r>
            <a:rPr lang="en-GB" sz="1100" kern="1200"/>
            <a:t>Disrepair claims arise when a rented property falls below acceptable living standards due to a landlord's failure to carry out necessary repairs. These claims are grounded in legal obligations under housing law, particularly the Landlord and Tenant Act 1985 and the</a:t>
          </a:r>
          <a:r>
            <a:rPr lang="en-GB" sz="1100" kern="1200" baseline="0"/>
            <a:t> Renting Homes Wales Act. </a:t>
          </a:r>
          <a:endParaRPr lang="en-GB" sz="1100" kern="1200"/>
        </a:p>
        <a:p>
          <a:endParaRPr lang="en-GB" sz="1100" kern="1200"/>
        </a:p>
        <a:p>
          <a:r>
            <a:rPr lang="en-GB" sz="1100" kern="1200"/>
            <a:t>Goals:  Last year’s year-end arrears stood at 3.36%. Given current challenges, maintaining this level would be acceptable. However, with targeted actions, we aim to reduce this to around 3%.</a:t>
          </a:r>
        </a:p>
        <a:p>
          <a:endParaRPr lang="en-GB" sz="1100" kern="1200"/>
        </a:p>
        <a:p>
          <a:r>
            <a:rPr lang="en-GB" sz="1100" kern="1200"/>
            <a:t>Key Actions: </a:t>
          </a:r>
        </a:p>
        <a:p>
          <a:r>
            <a:rPr lang="en-GB" sz="1100" kern="1200"/>
            <a:t>Support Tenants: Help tenants maximise income, especially through Discretionary Housing Payments (DHP) and prevention funds.</a:t>
          </a:r>
        </a:p>
        <a:p>
          <a:r>
            <a:rPr lang="en-GB" sz="1100" kern="1200"/>
            <a:t>Take Decisive Action: Act firmly against those who choose not to pay, as measured by notices and evictions.</a:t>
          </a:r>
        </a:p>
        <a:p>
          <a:r>
            <a:rPr lang="en-GB" sz="1100" kern="1200"/>
            <a:t>Performance Management: Monitor and manage rent collection performance at the individual patch level.</a:t>
          </a:r>
        </a:p>
        <a:p>
          <a:r>
            <a:rPr lang="en-GB" sz="1100" kern="1200"/>
            <a:t>Understand Welfare Impacts: Track the effects of Universal Credit migration and changes to Personal Independence Payment (PIP).</a:t>
          </a:r>
        </a:p>
        <a:p>
          <a:endParaRPr lang="en-GB" sz="1100" kern="1200"/>
        </a:p>
      </xdr:txBody>
    </xdr:sp>
    <xdr:clientData/>
  </xdr:twoCellAnchor>
  <xdr:twoCellAnchor editAs="absolute">
    <xdr:from>
      <xdr:col>45</xdr:col>
      <xdr:colOff>264760</xdr:colOff>
      <xdr:row>37</xdr:row>
      <xdr:rowOff>123887</xdr:rowOff>
    </xdr:from>
    <xdr:to>
      <xdr:col>51</xdr:col>
      <xdr:colOff>461062</xdr:colOff>
      <xdr:row>59</xdr:row>
      <xdr:rowOff>46492</xdr:rowOff>
    </xdr:to>
    <xdr:sp macro="" textlink="" fLocksText="0">
      <xdr:nvSpPr>
        <xdr:cNvPr id="17" name="TextBox 24">
          <a:extLst>
            <a:ext uri="{FF2B5EF4-FFF2-40B4-BE49-F238E27FC236}">
              <a16:creationId xmlns:a16="http://schemas.microsoft.com/office/drawing/2014/main" id="{7C60B481-7B89-4B04-846F-56887643E455}"/>
            </a:ext>
          </a:extLst>
        </xdr:cNvPr>
        <xdr:cNvSpPr txBox="1"/>
      </xdr:nvSpPr>
      <xdr:spPr>
        <a:xfrm>
          <a:off x="33424734" y="8926429"/>
          <a:ext cx="3845716" cy="411484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A</a:t>
          </a:r>
          <a:r>
            <a:rPr lang="en-GB" sz="1100" b="1" i="1" kern="1200" baseline="0"/>
            <a:t> new framework of Community Based Services was commissioned in 2024. The framework incorporated Accommodation and Community Based Care and Support Services. The new service provided the opportunity to apply an outcome based philosophy to service delivery, with increased flexibility to promote person centred services and value for money. Alongside the implementation of the new framework, Commissioners developed Accommodation Standards for landlords in partnerhip with the sector, improving  quality and consistency of offer.</a:t>
          </a:r>
          <a:endParaRPr lang="en-GB" sz="1100" b="1" i="1" kern="1200"/>
        </a:p>
        <a:p>
          <a:endParaRPr lang="en-GB" sz="1100" b="1" i="1" kern="1200"/>
        </a:p>
        <a:p>
          <a:r>
            <a:rPr lang="en-GB" sz="1100" b="1" i="1" kern="1200"/>
            <a:t>Our Target :</a:t>
          </a:r>
          <a:r>
            <a:rPr lang="en-GB" sz="1100" b="1" i="1" kern="1200" baseline="0"/>
            <a:t> The Carmarthenshire Accommodation Plan sets out the current offer and future intent for Supported Living services. </a:t>
          </a:r>
          <a:endParaRPr lang="en-GB" sz="1100" b="1" i="1" kern="1200"/>
        </a:p>
        <a:p>
          <a:endParaRPr lang="en-GB" sz="1100" b="1" i="1" kern="1200"/>
        </a:p>
        <a:p>
          <a:r>
            <a:rPr lang="en-GB" sz="1100" b="1" i="1" kern="1200"/>
            <a:t>Our</a:t>
          </a:r>
          <a:r>
            <a:rPr lang="en-GB" sz="1100" b="1" i="1" kern="1200" baseline="0"/>
            <a:t> ambition : Our strategic intent is to increase the availability of supported living opportunities in line with demand, reducing reliance on Care Home settings, promoting independent living. We will continue to work with our Housing Partners and Registered Social Landlords to ensure the availability of acccommodation with support is strategically relevant and fit for purpose.  </a:t>
          </a:r>
          <a:endParaRPr lang="en-GB" sz="1100" kern="1200"/>
        </a:p>
      </xdr:txBody>
    </xdr:sp>
    <xdr:clientData/>
  </xdr:twoCellAnchor>
  <xdr:twoCellAnchor>
    <xdr:from>
      <xdr:col>29</xdr:col>
      <xdr:colOff>0</xdr:colOff>
      <xdr:row>10</xdr:row>
      <xdr:rowOff>131219</xdr:rowOff>
    </xdr:from>
    <xdr:to>
      <xdr:col>29</xdr:col>
      <xdr:colOff>0</xdr:colOff>
      <xdr:row>12</xdr:row>
      <xdr:rowOff>72083</xdr:rowOff>
    </xdr:to>
    <xdr:sp macro="" textlink="">
      <xdr:nvSpPr>
        <xdr:cNvPr id="18" name="TextBox 17">
          <a:extLst>
            <a:ext uri="{FF2B5EF4-FFF2-40B4-BE49-F238E27FC236}">
              <a16:creationId xmlns:a16="http://schemas.microsoft.com/office/drawing/2014/main" id="{3DF2BEC8-686F-4070-A691-FAC28C6D1B49}"/>
            </a:ext>
          </a:extLst>
        </xdr:cNvPr>
        <xdr:cNvSpPr txBox="1"/>
      </xdr:nvSpPr>
      <xdr:spPr>
        <a:xfrm>
          <a:off x="33388388" y="2154329"/>
          <a:ext cx="3930726" cy="31805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xdr:from>
      <xdr:col>7</xdr:col>
      <xdr:colOff>504567</xdr:colOff>
      <xdr:row>10</xdr:row>
      <xdr:rowOff>175054</xdr:rowOff>
    </xdr:from>
    <xdr:to>
      <xdr:col>16</xdr:col>
      <xdr:colOff>338236</xdr:colOff>
      <xdr:row>35</xdr:row>
      <xdr:rowOff>62113</xdr:rowOff>
    </xdr:to>
    <xdr:graphicFrame macro="">
      <xdr:nvGraphicFramePr>
        <xdr:cNvPr id="62" name="Chart 19">
          <a:extLst>
            <a:ext uri="{FF2B5EF4-FFF2-40B4-BE49-F238E27FC236}">
              <a16:creationId xmlns:a16="http://schemas.microsoft.com/office/drawing/2014/main" id="{A8EBF023-8A40-4412-99FE-D67DEAB68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31115</xdr:colOff>
      <xdr:row>11</xdr:row>
      <xdr:rowOff>118534</xdr:rowOff>
    </xdr:from>
    <xdr:to>
      <xdr:col>11</xdr:col>
      <xdr:colOff>356872</xdr:colOff>
      <xdr:row>33</xdr:row>
      <xdr:rowOff>110067</xdr:rowOff>
    </xdr:to>
    <xdr:graphicFrame macro="">
      <xdr:nvGraphicFramePr>
        <xdr:cNvPr id="2" name="Chart 1">
          <a:extLst>
            <a:ext uri="{FF2B5EF4-FFF2-40B4-BE49-F238E27FC236}">
              <a16:creationId xmlns:a16="http://schemas.microsoft.com/office/drawing/2014/main" id="{A8C89452-EF5C-4BDF-ABFF-004371BFF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455507</xdr:colOff>
      <xdr:row>11</xdr:row>
      <xdr:rowOff>108374</xdr:rowOff>
    </xdr:from>
    <xdr:to>
      <xdr:col>27</xdr:col>
      <xdr:colOff>16933</xdr:colOff>
      <xdr:row>13</xdr:row>
      <xdr:rowOff>32173</xdr:rowOff>
    </xdr:to>
    <xdr:sp macro="" textlink="">
      <xdr:nvSpPr>
        <xdr:cNvPr id="3" name="TextBox 2">
          <a:extLst>
            <a:ext uri="{FF2B5EF4-FFF2-40B4-BE49-F238E27FC236}">
              <a16:creationId xmlns:a16="http://schemas.microsoft.com/office/drawing/2014/main" id="{4A596EA5-07F9-4D2D-AE96-911F86F0F8B5}"/>
            </a:ext>
          </a:extLst>
        </xdr:cNvPr>
        <xdr:cNvSpPr txBox="1"/>
      </xdr:nvSpPr>
      <xdr:spPr>
        <a:xfrm>
          <a:off x="6187440" y="2665307"/>
          <a:ext cx="6741160" cy="29633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12</xdr:col>
      <xdr:colOff>2540</xdr:colOff>
      <xdr:row>13</xdr:row>
      <xdr:rowOff>42546</xdr:rowOff>
    </xdr:from>
    <xdr:to>
      <xdr:col>27</xdr:col>
      <xdr:colOff>32385</xdr:colOff>
      <xdr:row>33</xdr:row>
      <xdr:rowOff>108374</xdr:rowOff>
    </xdr:to>
    <xdr:sp macro="" textlink="" fLocksText="0">
      <xdr:nvSpPr>
        <xdr:cNvPr id="8" name="TextBox 3">
          <a:extLst>
            <a:ext uri="{FF2B5EF4-FFF2-40B4-BE49-F238E27FC236}">
              <a16:creationId xmlns:a16="http://schemas.microsoft.com/office/drawing/2014/main" id="{CD550A99-B6C1-41A9-BD28-FD2B3373F8D7}"/>
            </a:ext>
          </a:extLst>
        </xdr:cNvPr>
        <xdr:cNvSpPr txBox="1"/>
      </xdr:nvSpPr>
      <xdr:spPr>
        <a:xfrm>
          <a:off x="6012815" y="3016251"/>
          <a:ext cx="6693535" cy="387011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authority has a statutory responsibility to deliver official food controls. All food premises are required to register by law and consequently, receive a cyclic regulatory inspection, the frequency of which is risk-based and changes in accordance with operational dynamics. Baseline Inspection frequencies range from 6 months to 3 years. </a:t>
          </a:r>
        </a:p>
        <a:p>
          <a:r>
            <a:rPr lang="en-GB" sz="1100">
              <a:solidFill>
                <a:schemeClr val="dk1"/>
              </a:solidFill>
              <a:effectLst/>
              <a:latin typeface="+mn-lt"/>
              <a:ea typeface="+mn-ea"/>
              <a:cs typeface="+mn-cs"/>
            </a:rPr>
            <a:t>The performance data captured represents interventions undertaken in respect of </a:t>
          </a:r>
        </a:p>
        <a:p>
          <a:r>
            <a:rPr lang="en-GB" sz="1100">
              <a:solidFill>
                <a:schemeClr val="dk1"/>
              </a:solidFill>
              <a:effectLst/>
              <a:latin typeface="+mn-lt"/>
              <a:ea typeface="+mn-ea"/>
              <a:cs typeface="+mn-cs"/>
            </a:rPr>
            <a:t>- all high-risk food businesses that are programmed for inspection within the financial year.</a:t>
          </a:r>
        </a:p>
        <a:p>
          <a:pPr lvl="0"/>
          <a:r>
            <a:rPr lang="en-GB" sz="1100">
              <a:solidFill>
                <a:schemeClr val="dk1"/>
              </a:solidFill>
              <a:effectLst/>
              <a:latin typeface="+mn-lt"/>
              <a:ea typeface="+mn-ea"/>
              <a:cs typeface="+mn-cs"/>
            </a:rPr>
            <a:t>- Overdue New Businesses from previous year</a:t>
          </a:r>
        </a:p>
        <a:p>
          <a:pPr lvl="0"/>
          <a:r>
            <a:rPr lang="en-GB" sz="1100">
              <a:solidFill>
                <a:schemeClr val="dk1"/>
              </a:solidFill>
              <a:effectLst/>
              <a:latin typeface="+mn-lt"/>
              <a:ea typeface="+mn-ea"/>
              <a:cs typeface="+mn-cs"/>
            </a:rPr>
            <a:t>- Overdue premises yet to be re-aligned with the Code of Practice (COP)</a:t>
          </a:r>
        </a:p>
        <a:p>
          <a:r>
            <a:rPr lang="en-GB" sz="1100">
              <a:solidFill>
                <a:schemeClr val="dk1"/>
              </a:solidFill>
              <a:effectLst/>
              <a:latin typeface="+mn-lt"/>
              <a:ea typeface="+mn-ea"/>
              <a:cs typeface="+mn-cs"/>
            </a:rPr>
            <a:t>Data does not include low-risk premises (aligned with bullet point 1-3), premises yet to return into the rolling programme post-pandemic, reactive interventions, or in-year new businesses – circa 400 annually</a:t>
          </a:r>
        </a:p>
        <a:p>
          <a:r>
            <a:rPr lang="en-GB" sz="1100" b="1">
              <a:solidFill>
                <a:schemeClr val="dk1"/>
              </a:solidFill>
              <a:effectLst/>
              <a:latin typeface="+mn-lt"/>
              <a:ea typeface="+mn-ea"/>
              <a:cs typeface="+mn-cs"/>
            </a:rPr>
            <a:t>Failure to deliver the Statutory Duty may result in FSA service intervention</a:t>
          </a:r>
          <a:r>
            <a:rPr lang="en-GB" sz="1100" b="0">
              <a:solidFill>
                <a:schemeClr val="dk1"/>
              </a:solidFill>
              <a:effectLst/>
              <a:latin typeface="+mn-lt"/>
              <a:ea typeface="+mn-ea"/>
              <a:cs typeface="+mn-cs"/>
            </a:rPr>
            <a:t>.</a:t>
          </a:r>
          <a:r>
            <a:rPr lang="en-GB" sz="1100" b="0" baseline="0">
              <a:solidFill>
                <a:schemeClr val="dk1"/>
              </a:solidFill>
              <a:effectLst/>
              <a:latin typeface="+mn-lt"/>
              <a:ea typeface="+mn-ea"/>
              <a:cs typeface="+mn-cs"/>
            </a:rPr>
            <a:t> </a:t>
          </a:r>
          <a:r>
            <a:rPr lang="en-GB" sz="1100" b="1">
              <a:solidFill>
                <a:schemeClr val="dk1"/>
              </a:solidFill>
              <a:effectLst/>
              <a:latin typeface="+mn-lt"/>
              <a:ea typeface="+mn-ea"/>
              <a:cs typeface="+mn-cs"/>
            </a:rPr>
            <a:t>The Authority has assembled a 2 year proposed recovery action plan which outlines our intentions to realign. A FTE will administer approximately 130 – 150 visits annually. Currently</a:t>
          </a:r>
          <a:r>
            <a:rPr lang="en-GB" sz="1100" b="1" baseline="0">
              <a:solidFill>
                <a:schemeClr val="dk1"/>
              </a:solidFill>
              <a:effectLst/>
              <a:latin typeface="+mn-lt"/>
              <a:ea typeface="+mn-ea"/>
              <a:cs typeface="+mn-cs"/>
            </a:rPr>
            <a:t> approx</a:t>
          </a:r>
          <a:r>
            <a:rPr lang="en-GB" sz="1100" b="1">
              <a:solidFill>
                <a:schemeClr val="dk1"/>
              </a:solidFill>
              <a:effectLst/>
              <a:latin typeface="+mn-lt"/>
              <a:ea typeface="+mn-ea"/>
              <a:cs typeface="+mn-cs"/>
            </a:rPr>
            <a:t> 5.1 FTE are dedicated to food. Approx output 663 – 765 visits</a:t>
          </a:r>
          <a:endParaRPr lang="en-GB" sz="1100">
            <a:solidFill>
              <a:schemeClr val="dk1"/>
            </a:solidFill>
            <a:effectLst/>
            <a:latin typeface="+mn-lt"/>
            <a:ea typeface="+mn-ea"/>
            <a:cs typeface="+mn-cs"/>
          </a:endParaRPr>
        </a:p>
        <a:p>
          <a:r>
            <a:rPr lang="en-GB" sz="1100" b="1" i="1">
              <a:solidFill>
                <a:schemeClr val="dk1"/>
              </a:solidFill>
              <a:effectLst/>
              <a:latin typeface="+mn-lt"/>
              <a:ea typeface="+mn-ea"/>
              <a:cs typeface="+mn-cs"/>
            </a:rPr>
            <a:t>Goals: </a:t>
          </a:r>
          <a:r>
            <a:rPr lang="en-GB" sz="1100">
              <a:solidFill>
                <a:schemeClr val="dk1"/>
              </a:solidFill>
              <a:effectLst/>
              <a:latin typeface="+mn-lt"/>
              <a:ea typeface="+mn-ea"/>
              <a:cs typeface="+mn-cs"/>
            </a:rPr>
            <a:t> The Authority is required to inspect all high-risk premises that are due a programmed inspection within 28 days of their due date or date of registration. Premises outside the programme must be reintroduced asap to facilitate compliance with the Statutory Code. The expectation remains that all food premises are subject to risk based official interventions . (A risk based 3 month time frame is applied to low risk premises – not featured in this data)</a:t>
          </a:r>
        </a:p>
        <a:p>
          <a:r>
            <a:rPr lang="en-GB" sz="1100" b="1" i="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ensuring the continued delivery of a multidisciplined risk-based public health approach,</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addressing higher-risk premises before medium to low-risk premises,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prioritising new businesses due to their unknown nature. </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Premises outside the inspection programme should be realigned as soon as possible.</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Alternative enforcement strategies and official controls should be deployed where appropriate and permitted. </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Efforts should be made to occupy all vacant posts and explore opportunities for growth</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editAs="oneCell">
    <xdr:from>
      <xdr:col>25</xdr:col>
      <xdr:colOff>177165</xdr:colOff>
      <xdr:row>0</xdr:row>
      <xdr:rowOff>30480</xdr:rowOff>
    </xdr:from>
    <xdr:to>
      <xdr:col>29</xdr:col>
      <xdr:colOff>34212</xdr:colOff>
      <xdr:row>3</xdr:row>
      <xdr:rowOff>186758</xdr:rowOff>
    </xdr:to>
    <xdr:pic>
      <xdr:nvPicPr>
        <xdr:cNvPr id="5" name="Picture 4">
          <a:extLst>
            <a:ext uri="{FF2B5EF4-FFF2-40B4-BE49-F238E27FC236}">
              <a16:creationId xmlns:a16="http://schemas.microsoft.com/office/drawing/2014/main" id="{1F3A5B0D-17E9-4794-82C4-616C66211495}"/>
            </a:ext>
          </a:extLst>
        </xdr:cNvPr>
        <xdr:cNvPicPr>
          <a:picLocks noChangeAspect="1"/>
        </xdr:cNvPicPr>
      </xdr:nvPicPr>
      <xdr:blipFill>
        <a:blip xmlns:r="http://schemas.openxmlformats.org/officeDocument/2006/relationships" r:embed="rId2"/>
        <a:stretch>
          <a:fillRect/>
        </a:stretch>
      </xdr:blipFill>
      <xdr:spPr>
        <a:xfrm>
          <a:off x="13161645" y="30480"/>
          <a:ext cx="1678227" cy="84588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F9A9891A-8858-42BC-AA02-6E2C07EFD5F5}"/>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12</xdr:col>
      <xdr:colOff>16933</xdr:colOff>
      <xdr:row>41</xdr:row>
      <xdr:rowOff>88264</xdr:rowOff>
    </xdr:from>
    <xdr:to>
      <xdr:col>27</xdr:col>
      <xdr:colOff>22341</xdr:colOff>
      <xdr:row>43</xdr:row>
      <xdr:rowOff>8467</xdr:rowOff>
    </xdr:to>
    <xdr:sp macro="" textlink="">
      <xdr:nvSpPr>
        <xdr:cNvPr id="7" name="TextBox 6">
          <a:extLst>
            <a:ext uri="{FF2B5EF4-FFF2-40B4-BE49-F238E27FC236}">
              <a16:creationId xmlns:a16="http://schemas.microsoft.com/office/drawing/2014/main" id="{25BAFE7A-27AF-4E3C-8A89-57DA9698A69F}"/>
            </a:ext>
          </a:extLst>
        </xdr:cNvPr>
        <xdr:cNvSpPr txBox="1"/>
      </xdr:nvSpPr>
      <xdr:spPr>
        <a:xfrm>
          <a:off x="6206066" y="13321664"/>
          <a:ext cx="6727942" cy="292736"/>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12</xdr:col>
      <xdr:colOff>15239</xdr:colOff>
      <xdr:row>43</xdr:row>
      <xdr:rowOff>33018</xdr:rowOff>
    </xdr:from>
    <xdr:to>
      <xdr:col>27</xdr:col>
      <xdr:colOff>28574</xdr:colOff>
      <xdr:row>64</xdr:row>
      <xdr:rowOff>136314</xdr:rowOff>
    </xdr:to>
    <xdr:sp macro="" textlink="" fLocksText="0">
      <xdr:nvSpPr>
        <xdr:cNvPr id="4" name="TextBox 7">
          <a:extLst>
            <a:ext uri="{FF2B5EF4-FFF2-40B4-BE49-F238E27FC236}">
              <a16:creationId xmlns:a16="http://schemas.microsoft.com/office/drawing/2014/main" id="{A22752E8-61D9-499D-89BD-5E3A93F256F8}"/>
            </a:ext>
          </a:extLst>
        </xdr:cNvPr>
        <xdr:cNvSpPr txBox="1"/>
      </xdr:nvSpPr>
      <xdr:spPr>
        <a:xfrm>
          <a:off x="6177914" y="8862693"/>
          <a:ext cx="6823710" cy="390377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i="1">
              <a:solidFill>
                <a:schemeClr val="dk1"/>
              </a:solidFill>
              <a:effectLst/>
              <a:latin typeface="+mn-lt"/>
              <a:ea typeface="+mn-ea"/>
              <a:cs typeface="+mn-cs"/>
            </a:rPr>
            <a:t>Context : </a:t>
          </a:r>
          <a:endParaRPr lang="en-GB" sz="1000">
            <a:solidFill>
              <a:schemeClr val="dk1"/>
            </a:solidFill>
            <a:effectLst/>
            <a:latin typeface="+mn-lt"/>
            <a:ea typeface="+mn-ea"/>
            <a:cs typeface="+mn-cs"/>
          </a:endParaRPr>
        </a:p>
        <a:p>
          <a:r>
            <a:rPr lang="en-GB" sz="1000">
              <a:solidFill>
                <a:schemeClr val="dk1"/>
              </a:solidFill>
              <a:effectLst/>
              <a:latin typeface="+mn-lt"/>
              <a:ea typeface="+mn-ea"/>
              <a:cs typeface="+mn-cs"/>
            </a:rPr>
            <a:t>The authority has a separate statutory responsibility to deliver official food controls relative to food Standards. All food premises are required to register by law and consequently, receive a cyclic regulatory inspection, the frequency of which is risk-based and changes in accordance with operational dynamics. The frequency for standards does not align with the programme for food hygiene and ranges from 1 to 5 years. The performance data captured represents interventions undertaken in respect of all </a:t>
          </a:r>
        </a:p>
        <a:p>
          <a:pPr lvl="0"/>
          <a:r>
            <a:rPr lang="en-GB" sz="1000">
              <a:solidFill>
                <a:schemeClr val="dk1"/>
              </a:solidFill>
              <a:effectLst/>
              <a:latin typeface="+mn-lt"/>
              <a:ea typeface="+mn-ea"/>
              <a:cs typeface="+mn-cs"/>
            </a:rPr>
            <a:t>- high-risk food businesses that are programmed for inspection within the financial year.</a:t>
          </a:r>
        </a:p>
        <a:p>
          <a:pPr lvl="0"/>
          <a:r>
            <a:rPr lang="en-GB" sz="1000">
              <a:solidFill>
                <a:schemeClr val="dk1"/>
              </a:solidFill>
              <a:effectLst/>
              <a:latin typeface="+mn-lt"/>
              <a:ea typeface="+mn-ea"/>
              <a:cs typeface="+mn-cs"/>
            </a:rPr>
            <a:t>- Overdue Businesses from previous year</a:t>
          </a:r>
        </a:p>
        <a:p>
          <a:pPr lvl="0"/>
          <a:r>
            <a:rPr lang="en-GB" sz="1000">
              <a:solidFill>
                <a:schemeClr val="dk1"/>
              </a:solidFill>
              <a:effectLst/>
              <a:latin typeface="+mn-lt"/>
              <a:ea typeface="+mn-ea"/>
              <a:cs typeface="+mn-cs"/>
            </a:rPr>
            <a:t>- Overdue premises yet to be re-aligned with the COP</a:t>
          </a:r>
        </a:p>
        <a:p>
          <a:r>
            <a:rPr lang="en-GB" sz="1000">
              <a:solidFill>
                <a:schemeClr val="dk1"/>
              </a:solidFill>
              <a:effectLst/>
              <a:latin typeface="+mn-lt"/>
              <a:ea typeface="+mn-ea"/>
              <a:cs typeface="+mn-cs"/>
            </a:rPr>
            <a:t>The data does not include low-risk premises (aligned with bullet point 1-3), premises yet to return into the rolling programme post-pandemic, reactive interventions, in-year new businesses – circa 400 annually or premises which were not privy to an intervention under previous administrators</a:t>
          </a:r>
        </a:p>
        <a:p>
          <a:r>
            <a:rPr lang="en-GB" sz="1000" b="1">
              <a:solidFill>
                <a:schemeClr val="dk1"/>
              </a:solidFill>
              <a:effectLst/>
              <a:latin typeface="+mn-lt"/>
              <a:ea typeface="+mn-ea"/>
              <a:cs typeface="+mn-cs"/>
            </a:rPr>
            <a:t>Failure to deliver the Statutory Duty may result in FSA service intervention</a:t>
          </a:r>
          <a:endParaRPr lang="en-GB" sz="1000">
            <a:solidFill>
              <a:schemeClr val="dk1"/>
            </a:solidFill>
            <a:effectLst/>
            <a:latin typeface="+mn-lt"/>
            <a:ea typeface="+mn-ea"/>
            <a:cs typeface="+mn-cs"/>
          </a:endParaRPr>
        </a:p>
        <a:p>
          <a:r>
            <a:rPr lang="en-GB" sz="1000" b="1">
              <a:solidFill>
                <a:schemeClr val="dk1"/>
              </a:solidFill>
              <a:effectLst/>
              <a:latin typeface="+mn-lt"/>
              <a:ea typeface="+mn-ea"/>
              <a:cs typeface="+mn-cs"/>
            </a:rPr>
            <a:t>The Authority has assembled a 2 year proposed recovery action plan (shared with FSA) outlining our intentions on how to realign.</a:t>
          </a:r>
          <a:r>
            <a:rPr lang="en-GB" sz="1000" b="0" baseline="0">
              <a:solidFill>
                <a:schemeClr val="dk1"/>
              </a:solidFill>
              <a:effectLst/>
              <a:latin typeface="+mn-lt"/>
              <a:ea typeface="+mn-ea"/>
              <a:cs typeface="+mn-cs"/>
            </a:rPr>
            <a:t> </a:t>
          </a:r>
          <a:r>
            <a:rPr lang="en-GB" sz="1000" b="1">
              <a:solidFill>
                <a:schemeClr val="dk1"/>
              </a:solidFill>
              <a:effectLst/>
              <a:latin typeface="+mn-lt"/>
              <a:ea typeface="+mn-ea"/>
              <a:cs typeface="+mn-cs"/>
            </a:rPr>
            <a:t>A FTE will administer approximately 130 – 150 visits annually. The team currently consists of approximately 5.1 FTE dedicated to food. This equates to an output of approximately 663 – 765 visits</a:t>
          </a:r>
          <a:endParaRPr lang="en-GB" sz="1000">
            <a:solidFill>
              <a:schemeClr val="dk1"/>
            </a:solidFill>
            <a:effectLst/>
            <a:latin typeface="+mn-lt"/>
            <a:ea typeface="+mn-ea"/>
            <a:cs typeface="+mn-cs"/>
          </a:endParaRPr>
        </a:p>
        <a:p>
          <a:r>
            <a:rPr lang="en-GB" sz="1000" b="1" i="1">
              <a:solidFill>
                <a:schemeClr val="dk1"/>
              </a:solidFill>
              <a:effectLst/>
              <a:latin typeface="+mn-lt"/>
              <a:ea typeface="+mn-ea"/>
              <a:cs typeface="+mn-cs"/>
            </a:rPr>
            <a:t>Goals: </a:t>
          </a:r>
          <a:r>
            <a:rPr lang="en-GB" sz="1000">
              <a:solidFill>
                <a:schemeClr val="dk1"/>
              </a:solidFill>
              <a:effectLst/>
              <a:latin typeface="+mn-lt"/>
              <a:ea typeface="+mn-ea"/>
              <a:cs typeface="+mn-cs"/>
            </a:rPr>
            <a:t> The Authority is required to inspect all high-risk premises that are due a programmed inspection within 28 days of their due date or date of registration. Premises outside the programme must be reintroduced asap to facilitate compliance with the Statutory Code. The expectation remains that all food premises are subject to risk based official interventions . </a:t>
          </a:r>
        </a:p>
        <a:p>
          <a:r>
            <a:rPr lang="en-GB" sz="1000" b="1" i="1">
              <a:solidFill>
                <a:schemeClr val="dk1"/>
              </a:solidFill>
              <a:effectLst/>
              <a:latin typeface="+mn-lt"/>
              <a:ea typeface="+mn-ea"/>
              <a:cs typeface="+mn-cs"/>
            </a:rPr>
            <a:t>Key Actions:</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ensuring the continued delivery of a multidisciplined risk-based public health approach,</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addressing higher-risk premises before medium to low-risk premises,</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prioritising new businesses due to their unknown nature. </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Align standards interventions with hygiene interventions where possible</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Premises outside the inspection programme should be realigned as soon as possible.</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Alternative enforcement strategies and official controls should be deployed where appropriate and permitted. </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Efforts should be made to occupy all vacant posts and explore opportunities for growth</a:t>
          </a:r>
          <a:endParaRPr lang="en-GB" sz="1000">
            <a:solidFill>
              <a:schemeClr val="dk1"/>
            </a:solidFill>
            <a:effectLst/>
            <a:latin typeface="+mn-lt"/>
            <a:ea typeface="+mn-ea"/>
            <a:cs typeface="+mn-cs"/>
          </a:endParaRPr>
        </a:p>
        <a:p>
          <a:endParaRPr lang="en-GB">
            <a:effectLst/>
          </a:endParaRPr>
        </a:p>
      </xdr:txBody>
    </xdr:sp>
    <xdr:clientData/>
  </xdr:twoCellAnchor>
  <xdr:twoCellAnchor>
    <xdr:from>
      <xdr:col>0</xdr:col>
      <xdr:colOff>586102</xdr:colOff>
      <xdr:row>41</xdr:row>
      <xdr:rowOff>84667</xdr:rowOff>
    </xdr:from>
    <xdr:to>
      <xdr:col>11</xdr:col>
      <xdr:colOff>288924</xdr:colOff>
      <xdr:row>64</xdr:row>
      <xdr:rowOff>135467</xdr:rowOff>
    </xdr:to>
    <xdr:graphicFrame macro="">
      <xdr:nvGraphicFramePr>
        <xdr:cNvPr id="10" name="Chart 9">
          <a:extLst>
            <a:ext uri="{FF2B5EF4-FFF2-40B4-BE49-F238E27FC236}">
              <a16:creationId xmlns:a16="http://schemas.microsoft.com/office/drawing/2014/main" id="{5266D0B2-BA4A-48EF-BC3A-A5E43771A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xdr:colOff>
      <xdr:row>27</xdr:row>
      <xdr:rowOff>57150</xdr:rowOff>
    </xdr:from>
    <xdr:to>
      <xdr:col>6</xdr:col>
      <xdr:colOff>30480</xdr:colOff>
      <xdr:row>42</xdr:row>
      <xdr:rowOff>57150</xdr:rowOff>
    </xdr:to>
    <xdr:graphicFrame macro="">
      <xdr:nvGraphicFramePr>
        <xdr:cNvPr id="17" name="Chart 1">
          <a:extLst>
            <a:ext uri="{FF2B5EF4-FFF2-40B4-BE49-F238E27FC236}">
              <a16:creationId xmlns:a16="http://schemas.microsoft.com/office/drawing/2014/main" id="{3558C77D-C2DA-4945-B1F2-05583E883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68580</xdr:colOff>
      <xdr:row>27</xdr:row>
      <xdr:rowOff>57150</xdr:rowOff>
    </xdr:from>
    <xdr:to>
      <xdr:col>13</xdr:col>
      <xdr:colOff>0</xdr:colOff>
      <xdr:row>42</xdr:row>
      <xdr:rowOff>57150</xdr:rowOff>
    </xdr:to>
    <xdr:graphicFrame macro="">
      <xdr:nvGraphicFramePr>
        <xdr:cNvPr id="20" name="Chart 2">
          <a:extLst>
            <a:ext uri="{FF2B5EF4-FFF2-40B4-BE49-F238E27FC236}">
              <a16:creationId xmlns:a16="http://schemas.microsoft.com/office/drawing/2014/main" id="{816996F2-28F9-40EE-8F87-0E2F7B62B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27</xdr:row>
      <xdr:rowOff>53340</xdr:rowOff>
    </xdr:from>
    <xdr:to>
      <xdr:col>20</xdr:col>
      <xdr:colOff>30480</xdr:colOff>
      <xdr:row>42</xdr:row>
      <xdr:rowOff>53340</xdr:rowOff>
    </xdr:to>
    <xdr:graphicFrame macro="">
      <xdr:nvGraphicFramePr>
        <xdr:cNvPr id="32" name="Chart 3">
          <a:extLst>
            <a:ext uri="{FF2B5EF4-FFF2-40B4-BE49-F238E27FC236}">
              <a16:creationId xmlns:a16="http://schemas.microsoft.com/office/drawing/2014/main" id="{AD335B82-15AB-4A04-8584-84AD661E5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68580</xdr:colOff>
      <xdr:row>27</xdr:row>
      <xdr:rowOff>53340</xdr:rowOff>
    </xdr:from>
    <xdr:to>
      <xdr:col>27</xdr:col>
      <xdr:colOff>106680</xdr:colOff>
      <xdr:row>42</xdr:row>
      <xdr:rowOff>53340</xdr:rowOff>
    </xdr:to>
    <xdr:graphicFrame macro="">
      <xdr:nvGraphicFramePr>
        <xdr:cNvPr id="35" name="Chart 4">
          <a:extLst>
            <a:ext uri="{FF2B5EF4-FFF2-40B4-BE49-F238E27FC236}">
              <a16:creationId xmlns:a16="http://schemas.microsoft.com/office/drawing/2014/main" id="{29F76B61-9DD6-4AB1-A70D-D5122D538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144779</xdr:colOff>
      <xdr:row>0</xdr:row>
      <xdr:rowOff>0</xdr:rowOff>
    </xdr:from>
    <xdr:to>
      <xdr:col>18</xdr:col>
      <xdr:colOff>528876</xdr:colOff>
      <xdr:row>4</xdr:row>
      <xdr:rowOff>2981</xdr:rowOff>
    </xdr:to>
    <xdr:pic>
      <xdr:nvPicPr>
        <xdr:cNvPr id="2" name="Picture 1">
          <a:extLst>
            <a:ext uri="{FF2B5EF4-FFF2-40B4-BE49-F238E27FC236}">
              <a16:creationId xmlns:a16="http://schemas.microsoft.com/office/drawing/2014/main" id="{F40133B6-88DE-4BEA-9C77-2E2CE72D7AF4}"/>
            </a:ext>
          </a:extLst>
        </xdr:cNvPr>
        <xdr:cNvPicPr>
          <a:picLocks noChangeAspect="1"/>
        </xdr:cNvPicPr>
      </xdr:nvPicPr>
      <xdr:blipFill>
        <a:blip xmlns:r="http://schemas.openxmlformats.org/officeDocument/2006/relationships" r:embed="rId1"/>
        <a:stretch>
          <a:fillRect/>
        </a:stretch>
      </xdr:blipFill>
      <xdr:spPr>
        <a:xfrm>
          <a:off x="15506699" y="0"/>
          <a:ext cx="2333547" cy="1145981"/>
        </a:xfrm>
        <a:prstGeom prst="rect">
          <a:avLst/>
        </a:prstGeom>
      </xdr:spPr>
    </xdr:pic>
    <xdr:clientData/>
  </xdr:twoCellAnchor>
  <xdr:twoCellAnchor editAs="oneCell">
    <xdr:from>
      <xdr:col>0</xdr:col>
      <xdr:colOff>0</xdr:colOff>
      <xdr:row>0</xdr:row>
      <xdr:rowOff>0</xdr:rowOff>
    </xdr:from>
    <xdr:to>
      <xdr:col>2</xdr:col>
      <xdr:colOff>376851</xdr:colOff>
      <xdr:row>2</xdr:row>
      <xdr:rowOff>72390</xdr:rowOff>
    </xdr:to>
    <xdr:pic>
      <xdr:nvPicPr>
        <xdr:cNvPr id="3" name="Picture 2">
          <a:hlinkClick xmlns:r="http://schemas.openxmlformats.org/officeDocument/2006/relationships" r:id="rId2"/>
          <a:extLst>
            <a:ext uri="{FF2B5EF4-FFF2-40B4-BE49-F238E27FC236}">
              <a16:creationId xmlns:a16="http://schemas.microsoft.com/office/drawing/2014/main" id="{966F04E0-3CCA-4916-990E-F37FFA5F66FC}"/>
            </a:ext>
          </a:extLst>
        </xdr:cNvPr>
        <xdr:cNvPicPr>
          <a:picLocks noChangeAspect="1"/>
        </xdr:cNvPicPr>
      </xdr:nvPicPr>
      <xdr:blipFill>
        <a:blip xmlns:r="http://schemas.openxmlformats.org/officeDocument/2006/relationships" r:embed="rId3"/>
        <a:stretch>
          <a:fillRect/>
        </a:stretch>
      </xdr:blipFill>
      <xdr:spPr>
        <a:xfrm>
          <a:off x="0" y="0"/>
          <a:ext cx="704511" cy="725805"/>
        </a:xfrm>
        <a:prstGeom prst="rect">
          <a:avLst/>
        </a:prstGeom>
      </xdr:spPr>
    </xdr:pic>
    <xdr:clientData/>
  </xdr:twoCellAnchor>
  <xdr:twoCellAnchor editAs="oneCell">
    <xdr:from>
      <xdr:col>3</xdr:col>
      <xdr:colOff>53339</xdr:colOff>
      <xdr:row>1</xdr:row>
      <xdr:rowOff>0</xdr:rowOff>
    </xdr:from>
    <xdr:to>
      <xdr:col>3</xdr:col>
      <xdr:colOff>4837005</xdr:colOff>
      <xdr:row>9</xdr:row>
      <xdr:rowOff>186690</xdr:rowOff>
    </xdr:to>
    <xdr:pic>
      <xdr:nvPicPr>
        <xdr:cNvPr id="4" name="Picture 3">
          <a:extLst>
            <a:ext uri="{FF2B5EF4-FFF2-40B4-BE49-F238E27FC236}">
              <a16:creationId xmlns:a16="http://schemas.microsoft.com/office/drawing/2014/main" id="{7F1CCC4B-1838-491B-87EF-E992E94694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2539" y="426720"/>
          <a:ext cx="4783666"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22</xdr:col>
      <xdr:colOff>230505</xdr:colOff>
      <xdr:row>1</xdr:row>
      <xdr:rowOff>68580</xdr:rowOff>
    </xdr:from>
    <xdr:to>
      <xdr:col>26</xdr:col>
      <xdr:colOff>0</xdr:colOff>
      <xdr:row>4</xdr:row>
      <xdr:rowOff>115959</xdr:rowOff>
    </xdr:to>
    <xdr:pic>
      <xdr:nvPicPr>
        <xdr:cNvPr id="5" name="Picture 4">
          <a:extLst>
            <a:ext uri="{FF2B5EF4-FFF2-40B4-BE49-F238E27FC236}">
              <a16:creationId xmlns:a16="http://schemas.microsoft.com/office/drawing/2014/main" id="{40371830-C586-485E-906E-5F15BA49F032}"/>
            </a:ext>
          </a:extLst>
        </xdr:cNvPr>
        <xdr:cNvPicPr>
          <a:picLocks noChangeAspect="1"/>
        </xdr:cNvPicPr>
      </xdr:nvPicPr>
      <xdr:blipFill>
        <a:blip xmlns:r="http://schemas.openxmlformats.org/officeDocument/2006/relationships" r:embed="rId1"/>
        <a:stretch>
          <a:fillRect/>
        </a:stretch>
      </xdr:blipFill>
      <xdr:spPr>
        <a:xfrm>
          <a:off x="10913745" y="167640"/>
          <a:ext cx="1651635" cy="801759"/>
        </a:xfrm>
        <a:prstGeom prst="rect">
          <a:avLst/>
        </a:prstGeom>
      </xdr:spPr>
    </xdr:pic>
    <xdr:clientData/>
  </xdr:twoCellAnchor>
  <xdr:twoCellAnchor>
    <xdr:from>
      <xdr:col>3</xdr:col>
      <xdr:colOff>365760</xdr:colOff>
      <xdr:row>30</xdr:row>
      <xdr:rowOff>106680</xdr:rowOff>
    </xdr:from>
    <xdr:to>
      <xdr:col>26</xdr:col>
      <xdr:colOff>160020</xdr:colOff>
      <xdr:row>32</xdr:row>
      <xdr:rowOff>7620</xdr:rowOff>
    </xdr:to>
    <xdr:sp macro="" textlink="">
      <xdr:nvSpPr>
        <xdr:cNvPr id="150" name="TextBox 6">
          <a:extLst>
            <a:ext uri="{FF2B5EF4-FFF2-40B4-BE49-F238E27FC236}">
              <a16:creationId xmlns:a16="http://schemas.microsoft.com/office/drawing/2014/main" id="{2EDC21DC-1571-4DAC-A1FE-3A325074A273}"/>
            </a:ext>
          </a:extLst>
        </xdr:cNvPr>
        <xdr:cNvSpPr txBox="1"/>
      </xdr:nvSpPr>
      <xdr:spPr>
        <a:xfrm>
          <a:off x="3345180" y="7589520"/>
          <a:ext cx="9296400" cy="2667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xdr:col>
      <xdr:colOff>1270</xdr:colOff>
      <xdr:row>32</xdr:row>
      <xdr:rowOff>24766</xdr:rowOff>
    </xdr:from>
    <xdr:to>
      <xdr:col>26</xdr:col>
      <xdr:colOff>91440</xdr:colOff>
      <xdr:row>40</xdr:row>
      <xdr:rowOff>99696</xdr:rowOff>
    </xdr:to>
    <xdr:sp macro="" textlink="" fLocksText="0">
      <xdr:nvSpPr>
        <xdr:cNvPr id="152" name="TextBox 7">
          <a:extLst>
            <a:ext uri="{FF2B5EF4-FFF2-40B4-BE49-F238E27FC236}">
              <a16:creationId xmlns:a16="http://schemas.microsoft.com/office/drawing/2014/main" id="{C982E735-4046-49BF-AF62-60C7A17B1AD9}"/>
            </a:ext>
          </a:extLst>
        </xdr:cNvPr>
        <xdr:cNvSpPr txBox="1"/>
      </xdr:nvSpPr>
      <xdr:spPr>
        <a:xfrm>
          <a:off x="3342640" y="7865746"/>
          <a:ext cx="9306560" cy="15379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Due to other circumstances, i.e. Staff have moved to other posts, long term sickness and annual leave, together with a high demand coming into the service the referrals that are deemed to be of a non-urgent preventative nature are not being dealt with in a timely manner.  This is increasing waiting lists and some people who are waiting may be tipping into crisis and creating additions (duplicate) referrals.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p>
        <a:p>
          <a:r>
            <a:rPr lang="en-GB" sz="1100">
              <a:solidFill>
                <a:schemeClr val="dk1"/>
              </a:solidFill>
              <a:effectLst/>
              <a:latin typeface="+mn-lt"/>
              <a:ea typeface="+mn-ea"/>
              <a:cs typeface="+mn-cs"/>
            </a:rPr>
            <a:t>Increase productivity by addressing referrals in a timely manner to reduce current waiting times and in doing so, increase preventative outcomes.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p>
        <a:p>
          <a:r>
            <a:rPr lang="en-GB" sz="1100">
              <a:solidFill>
                <a:schemeClr val="dk1"/>
              </a:solidFill>
              <a:effectLst/>
              <a:latin typeface="+mn-lt"/>
              <a:ea typeface="+mn-ea"/>
              <a:cs typeface="+mn-cs"/>
            </a:rPr>
            <a:t>Holistic review of IAA service to commence mid-April.</a:t>
          </a:r>
        </a:p>
        <a:p>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xdr:txBody>
    </xdr:sp>
    <xdr:clientData/>
  </xdr:twoCellAnchor>
  <xdr:twoCellAnchor>
    <xdr:from>
      <xdr:col>26</xdr:col>
      <xdr:colOff>76200</xdr:colOff>
      <xdr:row>6</xdr:row>
      <xdr:rowOff>0</xdr:rowOff>
    </xdr:from>
    <xdr:to>
      <xdr:col>27</xdr:col>
      <xdr:colOff>0</xdr:colOff>
      <xdr:row>6</xdr:row>
      <xdr:rowOff>7620</xdr:rowOff>
    </xdr:to>
    <xdr:graphicFrame macro="">
      <xdr:nvGraphicFramePr>
        <xdr:cNvPr id="10" name="Chart 9">
          <a:extLst>
            <a:ext uri="{FF2B5EF4-FFF2-40B4-BE49-F238E27FC236}">
              <a16:creationId xmlns:a16="http://schemas.microsoft.com/office/drawing/2014/main" id="{B2D362A2-F5CF-4688-A215-3F06C2225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45720</xdr:colOff>
      <xdr:row>1</xdr:row>
      <xdr:rowOff>137160</xdr:rowOff>
    </xdr:from>
    <xdr:to>
      <xdr:col>1</xdr:col>
      <xdr:colOff>647700</xdr:colOff>
      <xdr:row>4</xdr:row>
      <xdr:rowOff>37</xdr:rowOff>
    </xdr:to>
    <xdr:pic>
      <xdr:nvPicPr>
        <xdr:cNvPr id="11" name="Picture 10">
          <a:hlinkClick xmlns:r="http://schemas.openxmlformats.org/officeDocument/2006/relationships" r:id="rId3"/>
          <a:extLst>
            <a:ext uri="{FF2B5EF4-FFF2-40B4-BE49-F238E27FC236}">
              <a16:creationId xmlns:a16="http://schemas.microsoft.com/office/drawing/2014/main" id="{A5B2D478-4E90-45CB-B08B-0C89EEF5FABA}"/>
            </a:ext>
          </a:extLst>
        </xdr:cNvPr>
        <xdr:cNvPicPr>
          <a:picLocks noChangeAspect="1"/>
        </xdr:cNvPicPr>
      </xdr:nvPicPr>
      <xdr:blipFill>
        <a:blip xmlns:r="http://schemas.openxmlformats.org/officeDocument/2006/relationships" r:embed="rId4"/>
        <a:stretch>
          <a:fillRect/>
        </a:stretch>
      </xdr:blipFill>
      <xdr:spPr>
        <a:xfrm>
          <a:off x="129540" y="236220"/>
          <a:ext cx="601980" cy="613447"/>
        </a:xfrm>
        <a:prstGeom prst="rect">
          <a:avLst/>
        </a:prstGeom>
      </xdr:spPr>
    </xdr:pic>
    <xdr:clientData/>
  </xdr:twoCellAnchor>
  <xdr:twoCellAnchor>
    <xdr:from>
      <xdr:col>0</xdr:col>
      <xdr:colOff>91441</xdr:colOff>
      <xdr:row>18</xdr:row>
      <xdr:rowOff>91440</xdr:rowOff>
    </xdr:from>
    <xdr:to>
      <xdr:col>3</xdr:col>
      <xdr:colOff>91440</xdr:colOff>
      <xdr:row>30</xdr:row>
      <xdr:rowOff>45720</xdr:rowOff>
    </xdr:to>
    <xdr:graphicFrame macro="">
      <xdr:nvGraphicFramePr>
        <xdr:cNvPr id="13" name="Chart 3">
          <a:extLst>
            <a:ext uri="{FF2B5EF4-FFF2-40B4-BE49-F238E27FC236}">
              <a16:creationId xmlns:a16="http://schemas.microsoft.com/office/drawing/2014/main" id="{DFDD2D22-0CA6-4595-8B5A-0A00B8EE9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304800</xdr:colOff>
      <xdr:row>18</xdr:row>
      <xdr:rowOff>99060</xdr:rowOff>
    </xdr:from>
    <xdr:to>
      <xdr:col>11</xdr:col>
      <xdr:colOff>297179</xdr:colOff>
      <xdr:row>30</xdr:row>
      <xdr:rowOff>45720</xdr:rowOff>
    </xdr:to>
    <xdr:graphicFrame macro="">
      <xdr:nvGraphicFramePr>
        <xdr:cNvPr id="9" name="Chart 5">
          <a:extLst>
            <a:ext uri="{FF2B5EF4-FFF2-40B4-BE49-F238E27FC236}">
              <a16:creationId xmlns:a16="http://schemas.microsoft.com/office/drawing/2014/main" id="{F32D6AB9-BCD9-4CEC-92B8-92DFA735A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121920</xdr:colOff>
      <xdr:row>18</xdr:row>
      <xdr:rowOff>129540</xdr:rowOff>
    </xdr:from>
    <xdr:to>
      <xdr:col>19</xdr:col>
      <xdr:colOff>106679</xdr:colOff>
      <xdr:row>30</xdr:row>
      <xdr:rowOff>45720</xdr:rowOff>
    </xdr:to>
    <xdr:graphicFrame macro="">
      <xdr:nvGraphicFramePr>
        <xdr:cNvPr id="3" name="Chart 7">
          <a:extLst>
            <a:ext uri="{FF2B5EF4-FFF2-40B4-BE49-F238E27FC236}">
              <a16:creationId xmlns:a16="http://schemas.microsoft.com/office/drawing/2014/main" id="{BFF54E82-24B1-463A-8358-BD51AB755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312420</xdr:colOff>
      <xdr:row>18</xdr:row>
      <xdr:rowOff>160020</xdr:rowOff>
    </xdr:from>
    <xdr:to>
      <xdr:col>26</xdr:col>
      <xdr:colOff>144779</xdr:colOff>
      <xdr:row>30</xdr:row>
      <xdr:rowOff>45720</xdr:rowOff>
    </xdr:to>
    <xdr:graphicFrame macro="">
      <xdr:nvGraphicFramePr>
        <xdr:cNvPr id="2" name="Chart 11">
          <a:extLst>
            <a:ext uri="{FF2B5EF4-FFF2-40B4-BE49-F238E27FC236}">
              <a16:creationId xmlns:a16="http://schemas.microsoft.com/office/drawing/2014/main" id="{A398668D-3DFB-4119-BC1E-E913259B4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114300</xdr:colOff>
      <xdr:row>29</xdr:row>
      <xdr:rowOff>53340</xdr:rowOff>
    </xdr:from>
    <xdr:to>
      <xdr:col>3</xdr:col>
      <xdr:colOff>114299</xdr:colOff>
      <xdr:row>41</xdr:row>
      <xdr:rowOff>7620</xdr:rowOff>
    </xdr:to>
    <xdr:graphicFrame macro="">
      <xdr:nvGraphicFramePr>
        <xdr:cNvPr id="148" name="Chart 1">
          <a:extLst>
            <a:ext uri="{FF2B5EF4-FFF2-40B4-BE49-F238E27FC236}">
              <a16:creationId xmlns:a16="http://schemas.microsoft.com/office/drawing/2014/main" id="{F832A858-974D-4787-9D85-FF95CBD02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607695</xdr:colOff>
      <xdr:row>10</xdr:row>
      <xdr:rowOff>19050</xdr:rowOff>
    </xdr:from>
    <xdr:to>
      <xdr:col>14</xdr:col>
      <xdr:colOff>11430</xdr:colOff>
      <xdr:row>29</xdr:row>
      <xdr:rowOff>104775</xdr:rowOff>
    </xdr:to>
    <xdr:graphicFrame macro="">
      <xdr:nvGraphicFramePr>
        <xdr:cNvPr id="2" name="Chart 1">
          <a:extLst>
            <a:ext uri="{FF2B5EF4-FFF2-40B4-BE49-F238E27FC236}">
              <a16:creationId xmlns:a16="http://schemas.microsoft.com/office/drawing/2014/main" id="{346D8B19-1297-4A7B-A76F-7E362B4F0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320040</xdr:colOff>
      <xdr:row>11</xdr:row>
      <xdr:rowOff>15240</xdr:rowOff>
    </xdr:from>
    <xdr:to>
      <xdr:col>26</xdr:col>
      <xdr:colOff>11430</xdr:colOff>
      <xdr:row>12</xdr:row>
      <xdr:rowOff>121920</xdr:rowOff>
    </xdr:to>
    <xdr:sp macro="" textlink="">
      <xdr:nvSpPr>
        <xdr:cNvPr id="3" name="TextBox 2">
          <a:extLst>
            <a:ext uri="{FF2B5EF4-FFF2-40B4-BE49-F238E27FC236}">
              <a16:creationId xmlns:a16="http://schemas.microsoft.com/office/drawing/2014/main" id="{1801C510-9143-4858-AAFD-46E4EEF363AF}"/>
            </a:ext>
          </a:extLst>
        </xdr:cNvPr>
        <xdr:cNvSpPr txBox="1"/>
      </xdr:nvSpPr>
      <xdr:spPr>
        <a:xfrm>
          <a:off x="7818120" y="2308860"/>
          <a:ext cx="455295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15</xdr:col>
      <xdr:colOff>323851</xdr:colOff>
      <xdr:row>12</xdr:row>
      <xdr:rowOff>110490</xdr:rowOff>
    </xdr:from>
    <xdr:to>
      <xdr:col>26</xdr:col>
      <xdr:colOff>3810</xdr:colOff>
      <xdr:row>29</xdr:row>
      <xdr:rowOff>186690</xdr:rowOff>
    </xdr:to>
    <xdr:sp macro="" textlink="" fLocksText="0">
      <xdr:nvSpPr>
        <xdr:cNvPr id="4" name="TextBox 3">
          <a:extLst>
            <a:ext uri="{FF2B5EF4-FFF2-40B4-BE49-F238E27FC236}">
              <a16:creationId xmlns:a16="http://schemas.microsoft.com/office/drawing/2014/main" id="{D859A5A7-5A97-434C-B742-F4B65D0AD379}"/>
            </a:ext>
          </a:extLst>
        </xdr:cNvPr>
        <xdr:cNvSpPr txBox="1"/>
      </xdr:nvSpPr>
      <xdr:spPr>
        <a:xfrm>
          <a:off x="7646671" y="2663190"/>
          <a:ext cx="4373879" cy="33147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We have 175 units of emergency accommodation for single people and families across the County, primarily in the main townships. This provision is for those who are street homeless and have no place to reside. The number of homeless presentations remains consistent with the Welsh Government's "no one left out" approach, which mandates a statutory duty to provide emergency accommodation. Although the demand for emergency accommodation remains high, the new allocations policy allows us to move households on more quickly.                                  </a:t>
          </a: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We are shifting our focus towards early prevention to reduce the number of individuals facing crisis homelessness and requiring emergency accommodation.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To achieve this, we are establishing an early intervention team dedicated to addressing cases at the earliest stages to prevent crises. This team will mediate with families and landlords to maintain households in their current homes, conduct thorough affordability assessments, maximise household incomes, and provide comprehensive information through our website to assist those who can self-serve by offering detailed advice.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editAs="oneCell">
    <xdr:from>
      <xdr:col>53</xdr:col>
      <xdr:colOff>161925</xdr:colOff>
      <xdr:row>0</xdr:row>
      <xdr:rowOff>7620</xdr:rowOff>
    </xdr:from>
    <xdr:to>
      <xdr:col>55</xdr:col>
      <xdr:colOff>605712</xdr:colOff>
      <xdr:row>3</xdr:row>
      <xdr:rowOff>156278</xdr:rowOff>
    </xdr:to>
    <xdr:pic>
      <xdr:nvPicPr>
        <xdr:cNvPr id="5" name="Picture 4">
          <a:extLst>
            <a:ext uri="{FF2B5EF4-FFF2-40B4-BE49-F238E27FC236}">
              <a16:creationId xmlns:a16="http://schemas.microsoft.com/office/drawing/2014/main" id="{B06DD04A-75EA-4935-BC35-D7680FB8DAA1}"/>
            </a:ext>
          </a:extLst>
        </xdr:cNvPr>
        <xdr:cNvPicPr>
          <a:picLocks noChangeAspect="1"/>
        </xdr:cNvPicPr>
      </xdr:nvPicPr>
      <xdr:blipFill>
        <a:blip xmlns:r="http://schemas.openxmlformats.org/officeDocument/2006/relationships" r:embed="rId2"/>
        <a:stretch>
          <a:fillRect/>
        </a:stretch>
      </xdr:blipFill>
      <xdr:spPr>
        <a:xfrm>
          <a:off x="26245185" y="7620"/>
          <a:ext cx="1655367" cy="84588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14A4F197-E122-4A79-9C10-83B305E50740}"/>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48</xdr:col>
      <xdr:colOff>373380</xdr:colOff>
      <xdr:row>11</xdr:row>
      <xdr:rowOff>22860</xdr:rowOff>
    </xdr:from>
    <xdr:to>
      <xdr:col>55</xdr:col>
      <xdr:colOff>605790</xdr:colOff>
      <xdr:row>12</xdr:row>
      <xdr:rowOff>129540</xdr:rowOff>
    </xdr:to>
    <xdr:sp macro="" textlink="">
      <xdr:nvSpPr>
        <xdr:cNvPr id="7" name="TextBox 6">
          <a:extLst>
            <a:ext uri="{FF2B5EF4-FFF2-40B4-BE49-F238E27FC236}">
              <a16:creationId xmlns:a16="http://schemas.microsoft.com/office/drawing/2014/main" id="{F41AB9F8-C29A-4BAD-AB04-477FFEF251F5}"/>
            </a:ext>
          </a:extLst>
        </xdr:cNvPr>
        <xdr:cNvSpPr txBox="1"/>
      </xdr:nvSpPr>
      <xdr:spPr>
        <a:xfrm>
          <a:off x="23408640" y="2316480"/>
          <a:ext cx="449961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240031</xdr:colOff>
      <xdr:row>12</xdr:row>
      <xdr:rowOff>148590</xdr:rowOff>
    </xdr:from>
    <xdr:to>
      <xdr:col>55</xdr:col>
      <xdr:colOff>468630</xdr:colOff>
      <xdr:row>30</xdr:row>
      <xdr:rowOff>72390</xdr:rowOff>
    </xdr:to>
    <xdr:sp macro="" textlink="" fLocksText="0">
      <xdr:nvSpPr>
        <xdr:cNvPr id="8" name="TextBox 7">
          <a:extLst>
            <a:ext uri="{FF2B5EF4-FFF2-40B4-BE49-F238E27FC236}">
              <a16:creationId xmlns:a16="http://schemas.microsoft.com/office/drawing/2014/main" id="{FAF21125-860D-47D2-A191-402BE9F6FF0D}"/>
            </a:ext>
          </a:extLst>
        </xdr:cNvPr>
        <xdr:cNvSpPr txBox="1"/>
      </xdr:nvSpPr>
      <xdr:spPr>
        <a:xfrm>
          <a:off x="23408641" y="2615565"/>
          <a:ext cx="4499609" cy="32213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b="0" i="0">
              <a:solidFill>
                <a:schemeClr val="dk1"/>
              </a:solidFill>
              <a:effectLst/>
              <a:latin typeface="+mn-lt"/>
              <a:ea typeface="+mn-ea"/>
              <a:cs typeface="+mn-cs"/>
            </a:rPr>
            <a:t>Full</a:t>
          </a:r>
          <a:r>
            <a:rPr lang="en-GB" sz="1100" b="0" i="0" baseline="0">
              <a:solidFill>
                <a:schemeClr val="dk1"/>
              </a:solidFill>
              <a:effectLst/>
              <a:latin typeface="+mn-lt"/>
              <a:ea typeface="+mn-ea"/>
              <a:cs typeface="+mn-cs"/>
            </a:rPr>
            <a:t> costs to end of year have yet to be fully calculated and a report has been requested to break down costs month by month.</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0" i="0">
              <a:solidFill>
                <a:schemeClr val="dk1"/>
              </a:solidFill>
              <a:effectLst/>
              <a:latin typeface="+mn-lt"/>
              <a:ea typeface="+mn-ea"/>
              <a:cs typeface="+mn-cs"/>
            </a:rPr>
            <a:t> To reduce</a:t>
          </a:r>
          <a:r>
            <a:rPr lang="en-GB" sz="1100" b="0" i="0" baseline="0">
              <a:solidFill>
                <a:schemeClr val="dk1"/>
              </a:solidFill>
              <a:effectLst/>
              <a:latin typeface="+mn-lt"/>
              <a:ea typeface="+mn-ea"/>
              <a:cs typeface="+mn-cs"/>
            </a:rPr>
            <a:t> costs by being more productive around inspections and maintenance and reduce numbers placed in emergency accommodation.</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Improve process at front end to concentrate on early intervention.  Ensure regular inspections are carried out to identify issues with condition of properties reducing the amount spent on void works.</a:t>
          </a:r>
          <a:endParaRPr lang="en-GB">
            <a:effectLst/>
          </a:endParaRPr>
        </a:p>
      </xdr:txBody>
    </xdr:sp>
    <xdr:clientData/>
  </xdr:twoCellAnchor>
  <xdr:twoCellAnchor>
    <xdr:from>
      <xdr:col>34</xdr:col>
      <xdr:colOff>352425</xdr:colOff>
      <xdr:row>10</xdr:row>
      <xdr:rowOff>78104</xdr:rowOff>
    </xdr:from>
    <xdr:to>
      <xdr:col>45</xdr:col>
      <xdr:colOff>505241</xdr:colOff>
      <xdr:row>30</xdr:row>
      <xdr:rowOff>23421</xdr:rowOff>
    </xdr:to>
    <xdr:graphicFrame macro="">
      <xdr:nvGraphicFramePr>
        <xdr:cNvPr id="9" name="Chart 8">
          <a:extLst>
            <a:ext uri="{FF2B5EF4-FFF2-40B4-BE49-F238E27FC236}">
              <a16:creationId xmlns:a16="http://schemas.microsoft.com/office/drawing/2014/main" id="{8642065A-EE09-4ACD-A3EA-84586F6C4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1087755</xdr:colOff>
      <xdr:row>15</xdr:row>
      <xdr:rowOff>47625</xdr:rowOff>
    </xdr:from>
    <xdr:to>
      <xdr:col>9</xdr:col>
      <xdr:colOff>182880</xdr:colOff>
      <xdr:row>36</xdr:row>
      <xdr:rowOff>19050</xdr:rowOff>
    </xdr:to>
    <xdr:graphicFrame macro="">
      <xdr:nvGraphicFramePr>
        <xdr:cNvPr id="16" name="Chart 1">
          <a:extLst>
            <a:ext uri="{FF2B5EF4-FFF2-40B4-BE49-F238E27FC236}">
              <a16:creationId xmlns:a16="http://schemas.microsoft.com/office/drawing/2014/main" id="{9156DB1D-5BCD-4D9E-9E92-BC79EBA11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37</xdr:row>
      <xdr:rowOff>30480</xdr:rowOff>
    </xdr:from>
    <xdr:to>
      <xdr:col>6</xdr:col>
      <xdr:colOff>144780</xdr:colOff>
      <xdr:row>38</xdr:row>
      <xdr:rowOff>144780</xdr:rowOff>
    </xdr:to>
    <xdr:sp macro="" textlink="">
      <xdr:nvSpPr>
        <xdr:cNvPr id="12" name="TextBox 2">
          <a:extLst>
            <a:ext uri="{FF2B5EF4-FFF2-40B4-BE49-F238E27FC236}">
              <a16:creationId xmlns:a16="http://schemas.microsoft.com/office/drawing/2014/main" id="{435CC4F6-5CF9-438E-9B8A-1D6976516921}"/>
            </a:ext>
          </a:extLst>
        </xdr:cNvPr>
        <xdr:cNvSpPr txBox="1"/>
      </xdr:nvSpPr>
      <xdr:spPr>
        <a:xfrm>
          <a:off x="1143000" y="7109460"/>
          <a:ext cx="48844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26670</xdr:colOff>
      <xdr:row>38</xdr:row>
      <xdr:rowOff>156845</xdr:rowOff>
    </xdr:from>
    <xdr:to>
      <xdr:col>6</xdr:col>
      <xdr:colOff>144780</xdr:colOff>
      <xdr:row>52</xdr:row>
      <xdr:rowOff>85725</xdr:rowOff>
    </xdr:to>
    <xdr:sp macro="" textlink="" fLocksText="0">
      <xdr:nvSpPr>
        <xdr:cNvPr id="11" name="TextBox 3">
          <a:extLst>
            <a:ext uri="{FF2B5EF4-FFF2-40B4-BE49-F238E27FC236}">
              <a16:creationId xmlns:a16="http://schemas.microsoft.com/office/drawing/2014/main" id="{96C5E061-B3F3-450B-98A7-BA8D6414E313}"/>
            </a:ext>
          </a:extLst>
        </xdr:cNvPr>
        <xdr:cNvSpPr txBox="1"/>
      </xdr:nvSpPr>
      <xdr:spPr>
        <a:xfrm>
          <a:off x="1123950" y="7700645"/>
          <a:ext cx="4751070" cy="25958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The West Wales</a:t>
          </a:r>
          <a:r>
            <a:rPr lang="en-GB" sz="1100" b="1" i="1" baseline="0">
              <a:solidFill>
                <a:schemeClr val="dk1"/>
              </a:solidFill>
              <a:effectLst/>
              <a:latin typeface="+mn-lt"/>
              <a:ea typeface="+mn-ea"/>
              <a:cs typeface="+mn-cs"/>
            </a:rPr>
            <a:t> Carers Strategy 'Improving Lives for Carers' sets out the regional intentions to support Carers and their families to achieve positive outcomes. </a:t>
          </a:r>
          <a:endParaRPr lang="en-GB">
            <a:effectLst/>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Improve the early indentification and self identification of carers, including young carers and young adult carers. (Strategic Prioirty 1)</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The West Wales Carers Development Group plans and coordinates the Carer Action Plan and associated RIF programme, aligned to the prioirties of the Strategy. The 24/25 Carers Annual Report, published on the RPB website details the activities undertaken to work towards our strategic mission. The report reflects the ongoing committment towards delivery of quality Carers Needs Assessments, in addition to a range of services that promote early and self identification.  </a:t>
          </a:r>
          <a:endParaRPr lang="en-GB">
            <a:effectLst/>
          </a:endParaRPr>
        </a:p>
      </xdr:txBody>
    </xdr:sp>
    <xdr:clientData/>
  </xdr:twoCellAnchor>
  <xdr:twoCellAnchor editAs="oneCell">
    <xdr:from>
      <xdr:col>20</xdr:col>
      <xdr:colOff>133350</xdr:colOff>
      <xdr:row>0</xdr:row>
      <xdr:rowOff>19050</xdr:rowOff>
    </xdr:from>
    <xdr:to>
      <xdr:col>24</xdr:col>
      <xdr:colOff>3732</xdr:colOff>
      <xdr:row>3</xdr:row>
      <xdr:rowOff>173423</xdr:rowOff>
    </xdr:to>
    <xdr:pic>
      <xdr:nvPicPr>
        <xdr:cNvPr id="5" name="Picture 4">
          <a:extLst>
            <a:ext uri="{FF2B5EF4-FFF2-40B4-BE49-F238E27FC236}">
              <a16:creationId xmlns:a16="http://schemas.microsoft.com/office/drawing/2014/main" id="{83FAADD2-2D33-451B-BA37-D9293A2B1C6F}"/>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592455</xdr:colOff>
      <xdr:row>2</xdr:row>
      <xdr:rowOff>97192</xdr:rowOff>
    </xdr:to>
    <xdr:pic>
      <xdr:nvPicPr>
        <xdr:cNvPr id="6" name="Picture 5">
          <a:hlinkClick xmlns:r="http://schemas.openxmlformats.org/officeDocument/2006/relationships" r:id="rId3"/>
          <a:extLst>
            <a:ext uri="{FF2B5EF4-FFF2-40B4-BE49-F238E27FC236}">
              <a16:creationId xmlns:a16="http://schemas.microsoft.com/office/drawing/2014/main" id="{EC4887D3-AF58-449A-B8FA-B6A55A87B4A6}"/>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11</xdr:col>
      <xdr:colOff>205740</xdr:colOff>
      <xdr:row>16</xdr:row>
      <xdr:rowOff>0</xdr:rowOff>
    </xdr:from>
    <xdr:to>
      <xdr:col>26</xdr:col>
      <xdr:colOff>30480</xdr:colOff>
      <xdr:row>37</xdr:row>
      <xdr:rowOff>60960</xdr:rowOff>
    </xdr:to>
    <xdr:graphicFrame macro="">
      <xdr:nvGraphicFramePr>
        <xdr:cNvPr id="25" name="Chart 6">
          <a:extLst>
            <a:ext uri="{FF2B5EF4-FFF2-40B4-BE49-F238E27FC236}">
              <a16:creationId xmlns:a16="http://schemas.microsoft.com/office/drawing/2014/main" id="{32CF0F23-48DD-4F55-88F2-607EC04CB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2</xdr:col>
      <xdr:colOff>5715</xdr:colOff>
      <xdr:row>10</xdr:row>
      <xdr:rowOff>123824</xdr:rowOff>
    </xdr:from>
    <xdr:to>
      <xdr:col>16</xdr:col>
      <xdr:colOff>411480</xdr:colOff>
      <xdr:row>32</xdr:row>
      <xdr:rowOff>106680</xdr:rowOff>
    </xdr:to>
    <xdr:graphicFrame macro="">
      <xdr:nvGraphicFramePr>
        <xdr:cNvPr id="180" name="Chart 1">
          <a:extLst>
            <a:ext uri="{FF2B5EF4-FFF2-40B4-BE49-F238E27FC236}">
              <a16:creationId xmlns:a16="http://schemas.microsoft.com/office/drawing/2014/main" id="{DB1CBCEB-6183-4CCB-B1C3-94640C96E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163829</xdr:colOff>
      <xdr:row>11</xdr:row>
      <xdr:rowOff>11430</xdr:rowOff>
    </xdr:from>
    <xdr:to>
      <xdr:col>26</xdr:col>
      <xdr:colOff>13334</xdr:colOff>
      <xdr:row>12</xdr:row>
      <xdr:rowOff>118110</xdr:rowOff>
    </xdr:to>
    <xdr:sp macro="" textlink="">
      <xdr:nvSpPr>
        <xdr:cNvPr id="179" name="TextBox 2">
          <a:extLst>
            <a:ext uri="{FF2B5EF4-FFF2-40B4-BE49-F238E27FC236}">
              <a16:creationId xmlns:a16="http://schemas.microsoft.com/office/drawing/2014/main" id="{836FB8D2-7272-4B93-B2DE-98DAF6F9A8E8}"/>
            </a:ext>
          </a:extLst>
        </xdr:cNvPr>
        <xdr:cNvSpPr txBox="1"/>
      </xdr:nvSpPr>
      <xdr:spPr>
        <a:xfrm>
          <a:off x="9498329" y="2327910"/>
          <a:ext cx="4093845"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18</xdr:col>
      <xdr:colOff>163195</xdr:colOff>
      <xdr:row>12</xdr:row>
      <xdr:rowOff>120016</xdr:rowOff>
    </xdr:from>
    <xdr:to>
      <xdr:col>26</xdr:col>
      <xdr:colOff>13335</xdr:colOff>
      <xdr:row>27</xdr:row>
      <xdr:rowOff>158116</xdr:rowOff>
    </xdr:to>
    <xdr:sp macro="" textlink="" fLocksText="0">
      <xdr:nvSpPr>
        <xdr:cNvPr id="178" name="TextBox 3">
          <a:extLst>
            <a:ext uri="{FF2B5EF4-FFF2-40B4-BE49-F238E27FC236}">
              <a16:creationId xmlns:a16="http://schemas.microsoft.com/office/drawing/2014/main" id="{C05A3C75-9F3F-4A8C-8956-ABB1812D2D6E}"/>
            </a:ext>
          </a:extLst>
        </xdr:cNvPr>
        <xdr:cNvSpPr txBox="1"/>
      </xdr:nvSpPr>
      <xdr:spPr>
        <a:xfrm>
          <a:off x="9284335" y="2710816"/>
          <a:ext cx="4056380" cy="28956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baseline="0">
              <a:solidFill>
                <a:schemeClr val="dk1"/>
              </a:solidFill>
              <a:latin typeface="+mn-lt"/>
              <a:ea typeface="+mn-ea"/>
              <a:cs typeface="+mn-cs"/>
            </a:rPr>
            <a:t>*NB Employees who's original start date is before their current start date have not been included</a:t>
          </a:r>
        </a:p>
        <a:p>
          <a:endParaRPr lang="en-GB" sz="1100" b="0" i="0" kern="1200" baseline="0">
            <a:solidFill>
              <a:schemeClr val="dk1"/>
            </a:solidFill>
            <a:effectLst/>
            <a:latin typeface="+mn-lt"/>
            <a:ea typeface="+mn-ea"/>
            <a:cs typeface="+mn-cs"/>
          </a:endParaRPr>
        </a:p>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From April 24 to Apr 25 there has been </a:t>
          </a:r>
          <a:r>
            <a:rPr lang="en-GB" sz="1100" b="1" i="1" baseline="0">
              <a:solidFill>
                <a:schemeClr val="dk1"/>
              </a:solidFill>
              <a:effectLst/>
              <a:latin typeface="+mn-lt"/>
              <a:ea typeface="+mn-ea"/>
              <a:cs typeface="+mn-cs"/>
            </a:rPr>
            <a:t>236 new starters and 186 employees terminating their employment with the Department. This has resuluted in the Department growing by 50 members of staff. January 2025 recorded the biggest increase in staff (23 starters/9 leavers) with August 24 recording the biggest decrease in staff - 7 (10 starters/17 leavers).</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16</xdr:col>
      <xdr:colOff>133350</xdr:colOff>
      <xdr:row>0</xdr:row>
      <xdr:rowOff>19050</xdr:rowOff>
    </xdr:from>
    <xdr:to>
      <xdr:col>20</xdr:col>
      <xdr:colOff>1827</xdr:colOff>
      <xdr:row>3</xdr:row>
      <xdr:rowOff>177233</xdr:rowOff>
    </xdr:to>
    <xdr:pic>
      <xdr:nvPicPr>
        <xdr:cNvPr id="5" name="Picture 4">
          <a:extLst>
            <a:ext uri="{FF2B5EF4-FFF2-40B4-BE49-F238E27FC236}">
              <a16:creationId xmlns:a16="http://schemas.microsoft.com/office/drawing/2014/main" id="{75F145A6-4489-4CFD-B17C-7A890F5036EF}"/>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600075</xdr:colOff>
      <xdr:row>2</xdr:row>
      <xdr:rowOff>101002</xdr:rowOff>
    </xdr:to>
    <xdr:pic>
      <xdr:nvPicPr>
        <xdr:cNvPr id="6" name="Picture 5">
          <a:hlinkClick xmlns:r="http://schemas.openxmlformats.org/officeDocument/2006/relationships" r:id="rId3"/>
          <a:extLst>
            <a:ext uri="{FF2B5EF4-FFF2-40B4-BE49-F238E27FC236}">
              <a16:creationId xmlns:a16="http://schemas.microsoft.com/office/drawing/2014/main" id="{586C4F46-C65B-4AEF-ADA3-7BB6F595DBE1}"/>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171450</xdr:colOff>
      <xdr:row>0</xdr:row>
      <xdr:rowOff>0</xdr:rowOff>
    </xdr:from>
    <xdr:to>
      <xdr:col>27</xdr:col>
      <xdr:colOff>9447</xdr:colOff>
      <xdr:row>3</xdr:row>
      <xdr:rowOff>155008</xdr:rowOff>
    </xdr:to>
    <xdr:pic>
      <xdr:nvPicPr>
        <xdr:cNvPr id="27" name="Picture 4">
          <a:extLst>
            <a:ext uri="{FF2B5EF4-FFF2-40B4-BE49-F238E27FC236}">
              <a16:creationId xmlns:a16="http://schemas.microsoft.com/office/drawing/2014/main" id="{4CEB3E58-A4B7-49F5-BC55-01EA6DC62D39}"/>
            </a:ext>
          </a:extLst>
        </xdr:cNvPr>
        <xdr:cNvPicPr>
          <a:picLocks noChangeAspect="1"/>
        </xdr:cNvPicPr>
      </xdr:nvPicPr>
      <xdr:blipFill>
        <a:blip xmlns:r="http://schemas.openxmlformats.org/officeDocument/2006/relationships" r:embed="rId1"/>
        <a:stretch>
          <a:fillRect/>
        </a:stretch>
      </xdr:blipFill>
      <xdr:spPr>
        <a:xfrm>
          <a:off x="13841730" y="0"/>
          <a:ext cx="1666797"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99097</xdr:rowOff>
    </xdr:to>
    <xdr:pic>
      <xdr:nvPicPr>
        <xdr:cNvPr id="6" name="Picture 5">
          <a:hlinkClick xmlns:r="http://schemas.openxmlformats.org/officeDocument/2006/relationships" r:id="rId2"/>
          <a:extLst>
            <a:ext uri="{FF2B5EF4-FFF2-40B4-BE49-F238E27FC236}">
              <a16:creationId xmlns:a16="http://schemas.microsoft.com/office/drawing/2014/main" id="{D06FF52A-7AB5-4423-9BD2-4AD69934ECD8}"/>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xdr:from>
      <xdr:col>0</xdr:col>
      <xdr:colOff>7620</xdr:colOff>
      <xdr:row>24</xdr:row>
      <xdr:rowOff>163830</xdr:rowOff>
    </xdr:from>
    <xdr:to>
      <xdr:col>3</xdr:col>
      <xdr:colOff>7620</xdr:colOff>
      <xdr:row>35</xdr:row>
      <xdr:rowOff>57150</xdr:rowOff>
    </xdr:to>
    <xdr:graphicFrame macro="">
      <xdr:nvGraphicFramePr>
        <xdr:cNvPr id="178" name="Chart 8">
          <a:extLst>
            <a:ext uri="{FF2B5EF4-FFF2-40B4-BE49-F238E27FC236}">
              <a16:creationId xmlns:a16="http://schemas.microsoft.com/office/drawing/2014/main" id="{0C8E8D65-9D08-3CBA-F43E-6788108CBE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434340</xdr:colOff>
      <xdr:row>24</xdr:row>
      <xdr:rowOff>167640</xdr:rowOff>
    </xdr:from>
    <xdr:to>
      <xdr:col>8</xdr:col>
      <xdr:colOff>167640</xdr:colOff>
      <xdr:row>35</xdr:row>
      <xdr:rowOff>60960</xdr:rowOff>
    </xdr:to>
    <xdr:graphicFrame macro="">
      <xdr:nvGraphicFramePr>
        <xdr:cNvPr id="225" name="Chart 15">
          <a:extLst>
            <a:ext uri="{FF2B5EF4-FFF2-40B4-BE49-F238E27FC236}">
              <a16:creationId xmlns:a16="http://schemas.microsoft.com/office/drawing/2014/main" id="{720410B3-832E-43CC-9A34-EAE3C037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144780</xdr:colOff>
      <xdr:row>24</xdr:row>
      <xdr:rowOff>175260</xdr:rowOff>
    </xdr:from>
    <xdr:to>
      <xdr:col>12</xdr:col>
      <xdr:colOff>457200</xdr:colOff>
      <xdr:row>35</xdr:row>
      <xdr:rowOff>68580</xdr:rowOff>
    </xdr:to>
    <xdr:graphicFrame macro="">
      <xdr:nvGraphicFramePr>
        <xdr:cNvPr id="266" name="Chart 16">
          <a:extLst>
            <a:ext uri="{FF2B5EF4-FFF2-40B4-BE49-F238E27FC236}">
              <a16:creationId xmlns:a16="http://schemas.microsoft.com/office/drawing/2014/main" id="{B49A8912-0EF5-40B2-867B-F4AA61B36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251460</xdr:colOff>
      <xdr:row>24</xdr:row>
      <xdr:rowOff>167639</xdr:rowOff>
    </xdr:from>
    <xdr:to>
      <xdr:col>24</xdr:col>
      <xdr:colOff>213360</xdr:colOff>
      <xdr:row>35</xdr:row>
      <xdr:rowOff>66680</xdr:rowOff>
    </xdr:to>
    <xdr:graphicFrame macro="">
      <xdr:nvGraphicFramePr>
        <xdr:cNvPr id="340" name="Chart 18">
          <a:extLst>
            <a:ext uri="{FF2B5EF4-FFF2-40B4-BE49-F238E27FC236}">
              <a16:creationId xmlns:a16="http://schemas.microsoft.com/office/drawing/2014/main" id="{BEA708F8-1F2C-4A36-A243-6F8D0B564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190500</xdr:colOff>
      <xdr:row>24</xdr:row>
      <xdr:rowOff>167639</xdr:rowOff>
    </xdr:from>
    <xdr:to>
      <xdr:col>28</xdr:col>
      <xdr:colOff>182880</xdr:colOff>
      <xdr:row>35</xdr:row>
      <xdr:rowOff>78122</xdr:rowOff>
    </xdr:to>
    <xdr:graphicFrame macro="">
      <xdr:nvGraphicFramePr>
        <xdr:cNvPr id="343" name="Chart 19">
          <a:extLst>
            <a:ext uri="{FF2B5EF4-FFF2-40B4-BE49-F238E27FC236}">
              <a16:creationId xmlns:a16="http://schemas.microsoft.com/office/drawing/2014/main" id="{9C4F2829-639C-4E91-B02E-F6ED4EC8A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281940</xdr:colOff>
      <xdr:row>24</xdr:row>
      <xdr:rowOff>167640</xdr:rowOff>
    </xdr:from>
    <xdr:to>
      <xdr:col>20</xdr:col>
      <xdr:colOff>274320</xdr:colOff>
      <xdr:row>35</xdr:row>
      <xdr:rowOff>60960</xdr:rowOff>
    </xdr:to>
    <xdr:graphicFrame macro="">
      <xdr:nvGraphicFramePr>
        <xdr:cNvPr id="313" name="Chart 20">
          <a:extLst>
            <a:ext uri="{FF2B5EF4-FFF2-40B4-BE49-F238E27FC236}">
              <a16:creationId xmlns:a16="http://schemas.microsoft.com/office/drawing/2014/main" id="{297EFEE5-0775-443F-8E13-C74A34AD4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449580</xdr:colOff>
      <xdr:row>24</xdr:row>
      <xdr:rowOff>175260</xdr:rowOff>
    </xdr:from>
    <xdr:to>
      <xdr:col>16</xdr:col>
      <xdr:colOff>304800</xdr:colOff>
      <xdr:row>35</xdr:row>
      <xdr:rowOff>68580</xdr:rowOff>
    </xdr:to>
    <xdr:graphicFrame macro="">
      <xdr:nvGraphicFramePr>
        <xdr:cNvPr id="291" name="Chart 21">
          <a:extLst>
            <a:ext uri="{FF2B5EF4-FFF2-40B4-BE49-F238E27FC236}">
              <a16:creationId xmlns:a16="http://schemas.microsoft.com/office/drawing/2014/main" id="{C3B9870F-9939-4F23-96C4-0BC278B94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13</xdr:col>
      <xdr:colOff>38100</xdr:colOff>
      <xdr:row>19</xdr:row>
      <xdr:rowOff>144781</xdr:rowOff>
    </xdr:from>
    <xdr:to>
      <xdr:col>27</xdr:col>
      <xdr:colOff>505460</xdr:colOff>
      <xdr:row>23</xdr:row>
      <xdr:rowOff>140971</xdr:rowOff>
    </xdr:to>
    <xdr:sp macro="" textlink="" fLocksText="0">
      <xdr:nvSpPr>
        <xdr:cNvPr id="188" name="TextBox 22">
          <a:extLst>
            <a:ext uri="{FF2B5EF4-FFF2-40B4-BE49-F238E27FC236}">
              <a16:creationId xmlns:a16="http://schemas.microsoft.com/office/drawing/2014/main" id="{AAD5505E-F246-4D29-9042-9D762DC065D2}"/>
            </a:ext>
          </a:extLst>
        </xdr:cNvPr>
        <xdr:cNvSpPr txBox="1"/>
      </xdr:nvSpPr>
      <xdr:spPr>
        <a:xfrm>
          <a:off x="7543800" y="4792981"/>
          <a:ext cx="9166860" cy="11582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381000</xdr:colOff>
      <xdr:row>0</xdr:row>
      <xdr:rowOff>0</xdr:rowOff>
    </xdr:from>
    <xdr:to>
      <xdr:col>23</xdr:col>
      <xdr:colOff>644447</xdr:colOff>
      <xdr:row>3</xdr:row>
      <xdr:rowOff>155643</xdr:rowOff>
    </xdr:to>
    <xdr:pic>
      <xdr:nvPicPr>
        <xdr:cNvPr id="2" name="Picture 1">
          <a:extLst>
            <a:ext uri="{FF2B5EF4-FFF2-40B4-BE49-F238E27FC236}">
              <a16:creationId xmlns:a16="http://schemas.microsoft.com/office/drawing/2014/main" id="{887BCD22-106A-41EF-9C3B-F2683D5F74D5}"/>
            </a:ext>
          </a:extLst>
        </xdr:cNvPr>
        <xdr:cNvPicPr>
          <a:picLocks noChangeAspect="1"/>
        </xdr:cNvPicPr>
      </xdr:nvPicPr>
      <xdr:blipFill>
        <a:blip xmlns:r="http://schemas.openxmlformats.org/officeDocument/2006/relationships" r:embed="rId1"/>
        <a:stretch>
          <a:fillRect/>
        </a:stretch>
      </xdr:blipFill>
      <xdr:spPr>
        <a:xfrm>
          <a:off x="10648950" y="0"/>
          <a:ext cx="1634412" cy="874463"/>
        </a:xfrm>
        <a:prstGeom prst="rect">
          <a:avLst/>
        </a:prstGeom>
      </xdr:spPr>
    </xdr:pic>
    <xdr:clientData/>
  </xdr:twoCellAnchor>
  <xdr:twoCellAnchor editAs="oneCell">
    <xdr:from>
      <xdr:col>0</xdr:col>
      <xdr:colOff>0</xdr:colOff>
      <xdr:row>0</xdr:row>
      <xdr:rowOff>0</xdr:rowOff>
    </xdr:from>
    <xdr:to>
      <xdr:col>0</xdr:col>
      <xdr:colOff>606425</xdr:colOff>
      <xdr:row>2</xdr:row>
      <xdr:rowOff>109892</xdr:rowOff>
    </xdr:to>
    <xdr:pic>
      <xdr:nvPicPr>
        <xdr:cNvPr id="3" name="Picture 2">
          <a:hlinkClick xmlns:r="http://schemas.openxmlformats.org/officeDocument/2006/relationships" r:id="rId2"/>
          <a:extLst>
            <a:ext uri="{FF2B5EF4-FFF2-40B4-BE49-F238E27FC236}">
              <a16:creationId xmlns:a16="http://schemas.microsoft.com/office/drawing/2014/main" id="{60E39404-C0EB-473A-AD9A-E00AEF260706}"/>
            </a:ext>
          </a:extLst>
        </xdr:cNvPr>
        <xdr:cNvPicPr>
          <a:picLocks noChangeAspect="1"/>
        </xdr:cNvPicPr>
      </xdr:nvPicPr>
      <xdr:blipFill>
        <a:blip xmlns:r="http://schemas.openxmlformats.org/officeDocument/2006/relationships" r:embed="rId3"/>
        <a:stretch>
          <a:fillRect/>
        </a:stretch>
      </xdr:blipFill>
      <xdr:spPr>
        <a:xfrm>
          <a:off x="0" y="0"/>
          <a:ext cx="601980" cy="626782"/>
        </a:xfrm>
        <a:prstGeom prst="rect">
          <a:avLst/>
        </a:prstGeom>
      </xdr:spPr>
    </xdr:pic>
    <xdr:clientData/>
  </xdr:twoCellAnchor>
  <xdr:twoCellAnchor>
    <xdr:from>
      <xdr:col>1</xdr:col>
      <xdr:colOff>100966</xdr:colOff>
      <xdr:row>10</xdr:row>
      <xdr:rowOff>47626</xdr:rowOff>
    </xdr:from>
    <xdr:to>
      <xdr:col>13</xdr:col>
      <xdr:colOff>19050</xdr:colOff>
      <xdr:row>27</xdr:row>
      <xdr:rowOff>7621</xdr:rowOff>
    </xdr:to>
    <xdr:graphicFrame macro="">
      <xdr:nvGraphicFramePr>
        <xdr:cNvPr id="4" name="Chart 3">
          <a:extLst>
            <a:ext uri="{FF2B5EF4-FFF2-40B4-BE49-F238E27FC236}">
              <a16:creationId xmlns:a16="http://schemas.microsoft.com/office/drawing/2014/main" id="{BC284DB5-147A-4492-95A3-6EC096087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xdr:colOff>
      <xdr:row>43</xdr:row>
      <xdr:rowOff>0</xdr:rowOff>
    </xdr:from>
    <xdr:to>
      <xdr:col>25</xdr:col>
      <xdr:colOff>600075</xdr:colOff>
      <xdr:row>45</xdr:row>
      <xdr:rowOff>0</xdr:rowOff>
    </xdr:to>
    <xdr:sp macro="" textlink="">
      <xdr:nvSpPr>
        <xdr:cNvPr id="5" name="TextBox 4">
          <a:extLst>
            <a:ext uri="{FF2B5EF4-FFF2-40B4-BE49-F238E27FC236}">
              <a16:creationId xmlns:a16="http://schemas.microsoft.com/office/drawing/2014/main" id="{7E44F633-B7E9-4E85-95D2-505EBDD7ECD4}"/>
            </a:ext>
          </a:extLst>
        </xdr:cNvPr>
        <xdr:cNvSpPr txBox="1"/>
      </xdr:nvSpPr>
      <xdr:spPr>
        <a:xfrm>
          <a:off x="3810" y="10048875"/>
          <a:ext cx="13988415" cy="39052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45</xdr:row>
      <xdr:rowOff>3810</xdr:rowOff>
    </xdr:from>
    <xdr:to>
      <xdr:col>25</xdr:col>
      <xdr:colOff>610869</xdr:colOff>
      <xdr:row>53</xdr:row>
      <xdr:rowOff>40640</xdr:rowOff>
    </xdr:to>
    <xdr:sp macro="" textlink="" fLocksText="0">
      <xdr:nvSpPr>
        <xdr:cNvPr id="6" name="TextBox 5">
          <a:extLst>
            <a:ext uri="{FF2B5EF4-FFF2-40B4-BE49-F238E27FC236}">
              <a16:creationId xmlns:a16="http://schemas.microsoft.com/office/drawing/2014/main" id="{FF152415-BE0F-43D7-BF1E-5BB40C908459}"/>
            </a:ext>
          </a:extLst>
        </xdr:cNvPr>
        <xdr:cNvSpPr txBox="1"/>
      </xdr:nvSpPr>
      <xdr:spPr>
        <a:xfrm>
          <a:off x="0" y="9620250"/>
          <a:ext cx="14197329" cy="156083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a:t>
          </a:r>
          <a:r>
            <a:rPr lang="en-GB" sz="1100" i="1">
              <a:solidFill>
                <a:schemeClr val="dk1"/>
              </a:solidFill>
              <a:effectLst/>
              <a:latin typeface="+mn-lt"/>
              <a:ea typeface="+mn-ea"/>
              <a:cs typeface="+mn-cs"/>
            </a:rPr>
            <a:t> – The organisation has a suite of 10 Essential Learning Modules which all staff are required to complete.  These are either legal requirements or organisational priorities.  The modules are available for all staff on the Thinqi learning system, however some are delivered face-to-face when required (e.g. Safeguarding)</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i="1">
              <a:solidFill>
                <a:schemeClr val="dk1"/>
              </a:solidFill>
              <a:effectLst/>
              <a:latin typeface="+mn-lt"/>
              <a:ea typeface="+mn-ea"/>
              <a:cs typeface="+mn-cs"/>
            </a:rPr>
            <a:t> – all staff are required to undertake this learning and therefore the goal is to reach 100% completion rate. This is in line with our legal duty for some of the modules.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i="1">
              <a:solidFill>
                <a:schemeClr val="dk1"/>
              </a:solidFill>
              <a:effectLst/>
              <a:latin typeface="+mn-lt"/>
              <a:ea typeface="+mn-ea"/>
              <a:cs typeface="+mn-cs"/>
            </a:rPr>
            <a:t> – The L&amp;D Team will continue to go out to a range of settings to support staff to access the digital learning system, develop their digital skills and complete their essential learning modules.</a:t>
          </a:r>
          <a:endParaRPr lang="en-GB" sz="1100">
            <a:solidFill>
              <a:schemeClr val="dk1"/>
            </a:solidFill>
            <a:effectLst/>
            <a:latin typeface="+mn-lt"/>
            <a:ea typeface="+mn-ea"/>
            <a:cs typeface="+mn-cs"/>
          </a:endParaRPr>
        </a:p>
        <a:p>
          <a:endParaRPr lang="en-GB">
            <a:effectLst/>
          </a:endParaRPr>
        </a:p>
      </xdr:txBody>
    </xdr:sp>
    <xdr:clientData/>
  </xdr:twoCellAnchor>
  <xdr:twoCellAnchor>
    <xdr:from>
      <xdr:col>15</xdr:col>
      <xdr:colOff>9524</xdr:colOff>
      <xdr:row>10</xdr:row>
      <xdr:rowOff>59055</xdr:rowOff>
    </xdr:from>
    <xdr:to>
      <xdr:col>24</xdr:col>
      <xdr:colOff>9525</xdr:colOff>
      <xdr:row>28</xdr:row>
      <xdr:rowOff>129540</xdr:rowOff>
    </xdr:to>
    <xdr:graphicFrame macro="">
      <xdr:nvGraphicFramePr>
        <xdr:cNvPr id="7" name="Chart 6">
          <a:extLst>
            <a:ext uri="{FF2B5EF4-FFF2-40B4-BE49-F238E27FC236}">
              <a16:creationId xmlns:a16="http://schemas.microsoft.com/office/drawing/2014/main" id="{6F74970E-A5DC-4FA1-9040-F80A029A2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381000</xdr:colOff>
      <xdr:row>0</xdr:row>
      <xdr:rowOff>0</xdr:rowOff>
    </xdr:from>
    <xdr:to>
      <xdr:col>23</xdr:col>
      <xdr:colOff>643812</xdr:colOff>
      <xdr:row>3</xdr:row>
      <xdr:rowOff>160088</xdr:rowOff>
    </xdr:to>
    <xdr:pic>
      <xdr:nvPicPr>
        <xdr:cNvPr id="2" name="Picture 1">
          <a:extLst>
            <a:ext uri="{FF2B5EF4-FFF2-40B4-BE49-F238E27FC236}">
              <a16:creationId xmlns:a16="http://schemas.microsoft.com/office/drawing/2014/main" id="{39B4E7DF-AB85-4EAF-A1AB-BE59189BCEAA}"/>
            </a:ext>
          </a:extLst>
        </xdr:cNvPr>
        <xdr:cNvPicPr>
          <a:picLocks noChangeAspect="1"/>
        </xdr:cNvPicPr>
      </xdr:nvPicPr>
      <xdr:blipFill>
        <a:blip xmlns:r="http://schemas.openxmlformats.org/officeDocument/2006/relationships" r:embed="rId1"/>
        <a:stretch>
          <a:fillRect/>
        </a:stretch>
      </xdr:blipFill>
      <xdr:spPr>
        <a:xfrm>
          <a:off x="16169640" y="0"/>
          <a:ext cx="1680132"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102907</xdr:rowOff>
    </xdr:to>
    <xdr:pic>
      <xdr:nvPicPr>
        <xdr:cNvPr id="3" name="Picture 2">
          <a:hlinkClick xmlns:r="http://schemas.openxmlformats.org/officeDocument/2006/relationships" r:id="rId2"/>
          <a:extLst>
            <a:ext uri="{FF2B5EF4-FFF2-40B4-BE49-F238E27FC236}">
              <a16:creationId xmlns:a16="http://schemas.microsoft.com/office/drawing/2014/main" id="{8153AB64-4476-4AAF-9F86-B1B58675C76D}"/>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19048</xdr:colOff>
      <xdr:row>12</xdr:row>
      <xdr:rowOff>133350</xdr:rowOff>
    </xdr:from>
    <xdr:to>
      <xdr:col>15</xdr:col>
      <xdr:colOff>66675</xdr:colOff>
      <xdr:row>34</xdr:row>
      <xdr:rowOff>139065</xdr:rowOff>
    </xdr:to>
    <xdr:graphicFrame macro="">
      <xdr:nvGraphicFramePr>
        <xdr:cNvPr id="2" name="Chart 1">
          <a:extLst>
            <a:ext uri="{FF2B5EF4-FFF2-40B4-BE49-F238E27FC236}">
              <a16:creationId xmlns:a16="http://schemas.microsoft.com/office/drawing/2014/main" id="{9618D4D3-279C-4736-98A5-6B582C40B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13</xdr:row>
      <xdr:rowOff>38100</xdr:rowOff>
    </xdr:from>
    <xdr:to>
      <xdr:col>23</xdr:col>
      <xdr:colOff>457200</xdr:colOff>
      <xdr:row>14</xdr:row>
      <xdr:rowOff>152400</xdr:rowOff>
    </xdr:to>
    <xdr:sp macro="" textlink="">
      <xdr:nvSpPr>
        <xdr:cNvPr id="3" name="TextBox 2">
          <a:extLst>
            <a:ext uri="{FF2B5EF4-FFF2-40B4-BE49-F238E27FC236}">
              <a16:creationId xmlns:a16="http://schemas.microsoft.com/office/drawing/2014/main" id="{976BCBFE-85D6-4440-971B-B29A0E237C85}"/>
            </a:ext>
          </a:extLst>
        </xdr:cNvPr>
        <xdr:cNvSpPr txBox="1"/>
      </xdr:nvSpPr>
      <xdr:spPr>
        <a:xfrm>
          <a:off x="7686675" y="2695575"/>
          <a:ext cx="3990975" cy="29527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15</xdr:col>
      <xdr:colOff>41911</xdr:colOff>
      <xdr:row>14</xdr:row>
      <xdr:rowOff>177165</xdr:rowOff>
    </xdr:from>
    <xdr:to>
      <xdr:col>24</xdr:col>
      <xdr:colOff>3810</xdr:colOff>
      <xdr:row>31</xdr:row>
      <xdr:rowOff>62865</xdr:rowOff>
    </xdr:to>
    <xdr:sp macro="" textlink="" fLocksText="0">
      <xdr:nvSpPr>
        <xdr:cNvPr id="4" name="TextBox 3">
          <a:extLst>
            <a:ext uri="{FF2B5EF4-FFF2-40B4-BE49-F238E27FC236}">
              <a16:creationId xmlns:a16="http://schemas.microsoft.com/office/drawing/2014/main" id="{FBC5CA81-2DEE-4AA8-A16A-381EB4E86B04}"/>
            </a:ext>
          </a:extLst>
        </xdr:cNvPr>
        <xdr:cNvSpPr txBox="1"/>
      </xdr:nvSpPr>
      <xdr:spPr>
        <a:xfrm>
          <a:off x="7486651" y="3145155"/>
          <a:ext cx="3949064" cy="31242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endParaRPr lang="en-GB">
            <a:effectLst/>
          </a:endParaRPr>
        </a:p>
        <a:p>
          <a:r>
            <a:rPr lang="en-GB" sz="1100" b="0" i="0" kern="1200"/>
            <a:t>The</a:t>
          </a:r>
          <a:r>
            <a:rPr lang="en-GB" sz="1100" b="0" i="0" kern="1200" baseline="0"/>
            <a:t> number of completed appraisals listed above, are all those appraisals that have been recorded in Resource Link (My View). If an employee has had more than one appraisal in the same financial year, the appriasal is only counted once. While the numbers are reletively low in comparison with the number of employees within the Department, there has been a gradual increase in the number of appriasals recorded on the system with 136 more employees being appraised in 2024/25 than in 2021/22 (117% increase).</a:t>
          </a:r>
        </a:p>
        <a:p>
          <a:endParaRPr lang="en-GB" sz="1100" b="1" i="1" kern="1200"/>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20</xdr:col>
      <xdr:colOff>133350</xdr:colOff>
      <xdr:row>0</xdr:row>
      <xdr:rowOff>19050</xdr:rowOff>
    </xdr:from>
    <xdr:to>
      <xdr:col>23</xdr:col>
      <xdr:colOff>348537</xdr:colOff>
      <xdr:row>3</xdr:row>
      <xdr:rowOff>186758</xdr:rowOff>
    </xdr:to>
    <xdr:pic>
      <xdr:nvPicPr>
        <xdr:cNvPr id="5" name="Picture 4">
          <a:extLst>
            <a:ext uri="{FF2B5EF4-FFF2-40B4-BE49-F238E27FC236}">
              <a16:creationId xmlns:a16="http://schemas.microsoft.com/office/drawing/2014/main" id="{2C0A5B18-3FB4-4404-8104-69C30609F029}"/>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4C17B249-025A-4D50-9B86-69837B0F04A7}"/>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15240</xdr:colOff>
      <xdr:row>0</xdr:row>
      <xdr:rowOff>60961</xdr:rowOff>
    </xdr:from>
    <xdr:to>
      <xdr:col>20</xdr:col>
      <xdr:colOff>38100</xdr:colOff>
      <xdr:row>6</xdr:row>
      <xdr:rowOff>1</xdr:rowOff>
    </xdr:to>
    <xdr:graphicFrame macro="">
      <xdr:nvGraphicFramePr>
        <xdr:cNvPr id="2" name="Chart 1">
          <a:extLst>
            <a:ext uri="{FF2B5EF4-FFF2-40B4-BE49-F238E27FC236}">
              <a16:creationId xmlns:a16="http://schemas.microsoft.com/office/drawing/2014/main" id="{FAFB898E-A368-43E8-9CA5-0E1BFDA55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444500</xdr:colOff>
      <xdr:row>1</xdr:row>
      <xdr:rowOff>88900</xdr:rowOff>
    </xdr:from>
    <xdr:to>
      <xdr:col>22</xdr:col>
      <xdr:colOff>440690</xdr:colOff>
      <xdr:row>3</xdr:row>
      <xdr:rowOff>176567</xdr:rowOff>
    </xdr:to>
    <xdr:pic>
      <xdr:nvPicPr>
        <xdr:cNvPr id="3" name="Picture 2">
          <a:hlinkClick xmlns:r="http://schemas.openxmlformats.org/officeDocument/2006/relationships" r:id="rId2"/>
          <a:extLst>
            <a:ext uri="{FF2B5EF4-FFF2-40B4-BE49-F238E27FC236}">
              <a16:creationId xmlns:a16="http://schemas.microsoft.com/office/drawing/2014/main" id="{E9D2216F-A66D-4960-B450-262FCE6CE66C}"/>
            </a:ext>
          </a:extLst>
        </xdr:cNvPr>
        <xdr:cNvPicPr>
          <a:picLocks noChangeAspect="1"/>
        </xdr:cNvPicPr>
      </xdr:nvPicPr>
      <xdr:blipFill>
        <a:blip xmlns:r="http://schemas.openxmlformats.org/officeDocument/2006/relationships" r:embed="rId3"/>
        <a:stretch>
          <a:fillRect/>
        </a:stretch>
      </xdr:blipFill>
      <xdr:spPr>
        <a:xfrm>
          <a:off x="14960600" y="190500"/>
          <a:ext cx="605790" cy="6210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198120</xdr:colOff>
      <xdr:row>5</xdr:row>
      <xdr:rowOff>97155</xdr:rowOff>
    </xdr:from>
    <xdr:to>
      <xdr:col>26</xdr:col>
      <xdr:colOff>266700</xdr:colOff>
      <xdr:row>35</xdr:row>
      <xdr:rowOff>15240</xdr:rowOff>
    </xdr:to>
    <xdr:graphicFrame macro="">
      <xdr:nvGraphicFramePr>
        <xdr:cNvPr id="2" name="Chart 1">
          <a:extLst>
            <a:ext uri="{FF2B5EF4-FFF2-40B4-BE49-F238E27FC236}">
              <a16:creationId xmlns:a16="http://schemas.microsoft.com/office/drawing/2014/main" id="{CE871644-60DA-4630-B0CF-F6B42CE7B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xdr:colOff>
      <xdr:row>17</xdr:row>
      <xdr:rowOff>57150</xdr:rowOff>
    </xdr:from>
    <xdr:to>
      <xdr:col>10</xdr:col>
      <xdr:colOff>22860</xdr:colOff>
      <xdr:row>18</xdr:row>
      <xdr:rowOff>167640</xdr:rowOff>
    </xdr:to>
    <xdr:sp macro="" textlink="">
      <xdr:nvSpPr>
        <xdr:cNvPr id="3" name="TextBox 2">
          <a:extLst>
            <a:ext uri="{FF2B5EF4-FFF2-40B4-BE49-F238E27FC236}">
              <a16:creationId xmlns:a16="http://schemas.microsoft.com/office/drawing/2014/main" id="{A2DDFEE0-FDA8-44BD-95D4-EA81C3CD16A3}"/>
            </a:ext>
          </a:extLst>
        </xdr:cNvPr>
        <xdr:cNvSpPr txBox="1"/>
      </xdr:nvSpPr>
      <xdr:spPr>
        <a:xfrm>
          <a:off x="1131569" y="3707130"/>
          <a:ext cx="6176011" cy="2933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1906</xdr:colOff>
      <xdr:row>18</xdr:row>
      <xdr:rowOff>186055</xdr:rowOff>
    </xdr:from>
    <xdr:to>
      <xdr:col>10</xdr:col>
      <xdr:colOff>28575</xdr:colOff>
      <xdr:row>34</xdr:row>
      <xdr:rowOff>106680</xdr:rowOff>
    </xdr:to>
    <xdr:sp macro="" textlink="" fLocksText="0">
      <xdr:nvSpPr>
        <xdr:cNvPr id="21" name="TextBox 3">
          <a:extLst>
            <a:ext uri="{FF2B5EF4-FFF2-40B4-BE49-F238E27FC236}">
              <a16:creationId xmlns:a16="http://schemas.microsoft.com/office/drawing/2014/main" id="{7776DB25-FAB1-4027-A709-896CEE074CD2}"/>
            </a:ext>
          </a:extLst>
        </xdr:cNvPr>
        <xdr:cNvSpPr txBox="1"/>
      </xdr:nvSpPr>
      <xdr:spPr>
        <a:xfrm>
          <a:off x="1125856" y="3982720"/>
          <a:ext cx="6398894" cy="282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Looking at the Q4 results we can see the authority averages 11.48 days per employee, Our Department, Communities is Higher at 12.8 days. 4 of our divisions are above the authority average they are: Adult Social Care 15.8 days, Business support and commissioning 13.4 days, Housing Property and Strategic Projects 13.8 days and Housing and Public Protection 13.5 days. These 4 have some of the larger numbers of staff,this cohort makes up around 62% of the department. The remaining Divisions are below the authority average i.e. Leisure, Integrated Services, Performance and the Regional team. Leisure being a bit of an outlier in that they have the largest number of staff and are just below the Authority average.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 areas of particular concern are as follows which will be highlighted at scrutiny on 10</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July and HoS</a:t>
          </a:r>
          <a:r>
            <a:rPr lang="en-GB" sz="1100" baseline="0">
              <a:solidFill>
                <a:schemeClr val="dk1"/>
              </a:solidFill>
              <a:effectLst/>
              <a:latin typeface="+mn-lt"/>
              <a:ea typeface="+mn-ea"/>
              <a:cs typeface="+mn-cs"/>
            </a:rPr>
            <a:t> are:</a:t>
          </a:r>
        </a:p>
        <a:p>
          <a:endParaRPr lang="en-GB">
            <a:effectLst/>
          </a:endParaRPr>
        </a:p>
      </xdr:txBody>
    </xdr:sp>
    <xdr:clientData/>
  </xdr:twoCellAnchor>
  <xdr:twoCellAnchor editAs="oneCell">
    <xdr:from>
      <xdr:col>22</xdr:col>
      <xdr:colOff>133350</xdr:colOff>
      <xdr:row>0</xdr:row>
      <xdr:rowOff>19050</xdr:rowOff>
    </xdr:from>
    <xdr:to>
      <xdr:col>26</xdr:col>
      <xdr:colOff>1827</xdr:colOff>
      <xdr:row>3</xdr:row>
      <xdr:rowOff>179138</xdr:rowOff>
    </xdr:to>
    <xdr:pic>
      <xdr:nvPicPr>
        <xdr:cNvPr id="5" name="Picture 4">
          <a:extLst>
            <a:ext uri="{FF2B5EF4-FFF2-40B4-BE49-F238E27FC236}">
              <a16:creationId xmlns:a16="http://schemas.microsoft.com/office/drawing/2014/main" id="{C32DB3DC-C9F3-4C6F-87D3-0094010B50FB}"/>
            </a:ext>
          </a:extLst>
        </xdr:cNvPr>
        <xdr:cNvPicPr>
          <a:picLocks noChangeAspect="1"/>
        </xdr:cNvPicPr>
      </xdr:nvPicPr>
      <xdr:blipFill>
        <a:blip xmlns:r="http://schemas.openxmlformats.org/officeDocument/2006/relationships" r:embed="rId2"/>
        <a:stretch>
          <a:fillRect/>
        </a:stretch>
      </xdr:blipFill>
      <xdr:spPr>
        <a:xfrm>
          <a:off x="9669780" y="22860"/>
          <a:ext cx="1655367" cy="874463"/>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483DC5C2-C57E-4564-AE43-891D20E87B1F}"/>
            </a:ext>
          </a:extLst>
        </xdr:cNvPr>
        <xdr:cNvPicPr>
          <a:picLocks noChangeAspect="1"/>
        </xdr:cNvPicPr>
      </xdr:nvPicPr>
      <xdr:blipFill>
        <a:blip xmlns:r="http://schemas.openxmlformats.org/officeDocument/2006/relationships" r:embed="rId4"/>
        <a:stretch>
          <a:fillRect/>
        </a:stretch>
      </xdr:blipFill>
      <xdr:spPr>
        <a:xfrm>
          <a:off x="0" y="0"/>
          <a:ext cx="603885" cy="630592"/>
        </a:xfrm>
        <a:prstGeom prst="rect">
          <a:avLst/>
        </a:prstGeom>
      </xdr:spPr>
    </xdr:pic>
    <xdr:clientData/>
  </xdr:twoCellAnchor>
  <xdr:twoCellAnchor editAs="oneCell">
    <xdr:from>
      <xdr:col>1</xdr:col>
      <xdr:colOff>685800</xdr:colOff>
      <xdr:row>27</xdr:row>
      <xdr:rowOff>121920</xdr:rowOff>
    </xdr:from>
    <xdr:to>
      <xdr:col>3</xdr:col>
      <xdr:colOff>380999</xdr:colOff>
      <xdr:row>34</xdr:row>
      <xdr:rowOff>114300</xdr:rowOff>
    </xdr:to>
    <xdr:pic>
      <xdr:nvPicPr>
        <xdr:cNvPr id="22" name="Picture 6">
          <a:extLst>
            <a:ext uri="{FF2B5EF4-FFF2-40B4-BE49-F238E27FC236}">
              <a16:creationId xmlns:a16="http://schemas.microsoft.com/office/drawing/2014/main" id="{EC29BB49-5886-22C3-F5A4-CB0720F318C2}"/>
            </a:ext>
          </a:extLst>
        </xdr:cNvPr>
        <xdr:cNvPicPr>
          <a:picLocks noChangeAspect="1"/>
        </xdr:cNvPicPr>
      </xdr:nvPicPr>
      <xdr:blipFill>
        <a:blip xmlns:r="http://schemas.openxmlformats.org/officeDocument/2006/relationships" r:embed="rId5"/>
        <a:stretch>
          <a:fillRect/>
        </a:stretch>
      </xdr:blipFill>
      <xdr:spPr>
        <a:xfrm>
          <a:off x="1813560" y="5593080"/>
          <a:ext cx="2682239" cy="1272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1043941</xdr:colOff>
      <xdr:row>13</xdr:row>
      <xdr:rowOff>76200</xdr:rowOff>
    </xdr:from>
    <xdr:to>
      <xdr:col>14</xdr:col>
      <xdr:colOff>0</xdr:colOff>
      <xdr:row>35</xdr:row>
      <xdr:rowOff>0</xdr:rowOff>
    </xdr:to>
    <xdr:graphicFrame macro="">
      <xdr:nvGraphicFramePr>
        <xdr:cNvPr id="2" name="Chart 1">
          <a:extLst>
            <a:ext uri="{FF2B5EF4-FFF2-40B4-BE49-F238E27FC236}">
              <a16:creationId xmlns:a16="http://schemas.microsoft.com/office/drawing/2014/main" id="{54302AEA-79A4-4ED3-A678-63C638545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243840</xdr:colOff>
      <xdr:row>13</xdr:row>
      <xdr:rowOff>53340</xdr:rowOff>
    </xdr:from>
    <xdr:to>
      <xdr:col>24</xdr:col>
      <xdr:colOff>22860</xdr:colOff>
      <xdr:row>14</xdr:row>
      <xdr:rowOff>167640</xdr:rowOff>
    </xdr:to>
    <xdr:sp macro="" textlink="">
      <xdr:nvSpPr>
        <xdr:cNvPr id="3" name="TextBox 2">
          <a:extLst>
            <a:ext uri="{FF2B5EF4-FFF2-40B4-BE49-F238E27FC236}">
              <a16:creationId xmlns:a16="http://schemas.microsoft.com/office/drawing/2014/main" id="{98D44A1E-0AA0-43DB-99F0-D2C12DE5139F}"/>
            </a:ext>
          </a:extLst>
        </xdr:cNvPr>
        <xdr:cNvSpPr txBox="1"/>
      </xdr:nvSpPr>
      <xdr:spPr>
        <a:xfrm>
          <a:off x="7429500" y="2735580"/>
          <a:ext cx="420624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243840</xdr:colOff>
      <xdr:row>14</xdr:row>
      <xdr:rowOff>171450</xdr:rowOff>
    </xdr:from>
    <xdr:to>
      <xdr:col>24</xdr:col>
      <xdr:colOff>30480</xdr:colOff>
      <xdr:row>32</xdr:row>
      <xdr:rowOff>26670</xdr:rowOff>
    </xdr:to>
    <xdr:sp macro="" textlink="" fLocksText="0">
      <xdr:nvSpPr>
        <xdr:cNvPr id="205" name="TextBox 3">
          <a:extLst>
            <a:ext uri="{FF2B5EF4-FFF2-40B4-BE49-F238E27FC236}">
              <a16:creationId xmlns:a16="http://schemas.microsoft.com/office/drawing/2014/main" id="{7517E9BE-A862-4788-A748-A0DD31FED15C}"/>
            </a:ext>
          </a:extLst>
        </xdr:cNvPr>
        <xdr:cNvSpPr txBox="1"/>
      </xdr:nvSpPr>
      <xdr:spPr>
        <a:xfrm>
          <a:off x="7421880" y="3044190"/>
          <a:ext cx="4305300" cy="31470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Continue to ensure all heating types are serviced on an annual basis within agreed timescales.  Where there are new properties, ensure correct asset types are captured with cyclical programmes in place.</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Reduce the number of contract holder ‘no accesses’, working collaboratively with Housing Services.</a:t>
          </a:r>
        </a:p>
        <a:p>
          <a:pPr lvl="0"/>
          <a:r>
            <a:rPr lang="en-GB" sz="1100">
              <a:solidFill>
                <a:schemeClr val="dk1"/>
              </a:solidFill>
              <a:effectLst/>
              <a:latin typeface="+mn-lt"/>
              <a:ea typeface="+mn-ea"/>
              <a:cs typeface="+mn-cs"/>
            </a:rPr>
            <a:t>Reduce the number of ‘capped’ properties with support from Housing Services to support the condition of the assets.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Implement API functionality between Westward and Total Connect to support real-time data (e.g. certificates, invoicing, etc)</a:t>
          </a:r>
        </a:p>
        <a:p>
          <a:pPr lvl="0"/>
          <a:r>
            <a:rPr lang="en-GB" sz="1100">
              <a:solidFill>
                <a:schemeClr val="dk1"/>
              </a:solidFill>
              <a:effectLst/>
              <a:latin typeface="+mn-lt"/>
              <a:ea typeface="+mn-ea"/>
              <a:cs typeface="+mn-cs"/>
            </a:rPr>
            <a:t>This needs to be monitored on a monthly</a:t>
          </a:r>
          <a:r>
            <a:rPr lang="en-GB" sz="1100" baseline="0">
              <a:solidFill>
                <a:schemeClr val="dk1"/>
              </a:solidFill>
              <a:effectLst/>
              <a:latin typeface="+mn-lt"/>
              <a:ea typeface="+mn-ea"/>
              <a:cs typeface="+mn-cs"/>
            </a:rPr>
            <a:t> basis the same as the EICR to identify trends, improvement and the ability to respond if performance goes astray. </a:t>
          </a:r>
          <a:endParaRPr lang="en-GB" sz="1100">
            <a:solidFill>
              <a:schemeClr val="dk1"/>
            </a:solidFill>
            <a:effectLst/>
            <a:latin typeface="+mn-lt"/>
            <a:ea typeface="+mn-ea"/>
            <a:cs typeface="+mn-cs"/>
          </a:endParaRPr>
        </a:p>
        <a:p>
          <a:endParaRPr lang="en-GB" sz="1100" kern="1200"/>
        </a:p>
      </xdr:txBody>
    </xdr:sp>
    <xdr:clientData/>
  </xdr:twoCellAnchor>
  <xdr:twoCellAnchor editAs="oneCell">
    <xdr:from>
      <xdr:col>20</xdr:col>
      <xdr:colOff>133350</xdr:colOff>
      <xdr:row>0</xdr:row>
      <xdr:rowOff>19050</xdr:rowOff>
    </xdr:from>
    <xdr:to>
      <xdr:col>23</xdr:col>
      <xdr:colOff>344727</xdr:colOff>
      <xdr:row>3</xdr:row>
      <xdr:rowOff>186758</xdr:rowOff>
    </xdr:to>
    <xdr:pic>
      <xdr:nvPicPr>
        <xdr:cNvPr id="5" name="Picture 4">
          <a:extLst>
            <a:ext uri="{FF2B5EF4-FFF2-40B4-BE49-F238E27FC236}">
              <a16:creationId xmlns:a16="http://schemas.microsoft.com/office/drawing/2014/main" id="{BC83EFBD-9DEE-49FC-8063-EAF018FC5A4D}"/>
            </a:ext>
          </a:extLst>
        </xdr:cNvPr>
        <xdr:cNvPicPr>
          <a:picLocks noChangeAspect="1"/>
        </xdr:cNvPicPr>
      </xdr:nvPicPr>
      <xdr:blipFill>
        <a:blip xmlns:r="http://schemas.openxmlformats.org/officeDocument/2006/relationships" r:embed="rId2"/>
        <a:stretch>
          <a:fillRect/>
        </a:stretch>
      </xdr:blipFill>
      <xdr:spPr>
        <a:xfrm>
          <a:off x="1006221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B897EB8F-D11F-491E-B9EE-BB444ED81BBD}"/>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22</xdr:row>
      <xdr:rowOff>30480</xdr:rowOff>
    </xdr:from>
    <xdr:to>
      <xdr:col>17</xdr:col>
      <xdr:colOff>22860</xdr:colOff>
      <xdr:row>43</xdr:row>
      <xdr:rowOff>76200</xdr:rowOff>
    </xdr:to>
    <xdr:graphicFrame macro="">
      <xdr:nvGraphicFramePr>
        <xdr:cNvPr id="2" name="Chart 1">
          <a:extLst>
            <a:ext uri="{FF2B5EF4-FFF2-40B4-BE49-F238E27FC236}">
              <a16:creationId xmlns:a16="http://schemas.microsoft.com/office/drawing/2014/main" id="{29D85C4A-6EB2-4D60-AE22-85DFAB89B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358140</xdr:colOff>
      <xdr:row>24</xdr:row>
      <xdr:rowOff>99059</xdr:rowOff>
    </xdr:from>
    <xdr:to>
      <xdr:col>26</xdr:col>
      <xdr:colOff>15240</xdr:colOff>
      <xdr:row>26</xdr:row>
      <xdr:rowOff>44028</xdr:rowOff>
    </xdr:to>
    <xdr:sp macro="" textlink="">
      <xdr:nvSpPr>
        <xdr:cNvPr id="3" name="TextBox 2">
          <a:extLst>
            <a:ext uri="{FF2B5EF4-FFF2-40B4-BE49-F238E27FC236}">
              <a16:creationId xmlns:a16="http://schemas.microsoft.com/office/drawing/2014/main" id="{0DDD3B9F-EE84-4C19-89C2-179B24C2E9AC}"/>
            </a:ext>
          </a:extLst>
        </xdr:cNvPr>
        <xdr:cNvSpPr txBox="1"/>
      </xdr:nvSpPr>
      <xdr:spPr>
        <a:xfrm>
          <a:off x="10241280" y="4792979"/>
          <a:ext cx="4084320" cy="310729"/>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16</xdr:col>
      <xdr:colOff>365760</xdr:colOff>
      <xdr:row>26</xdr:row>
      <xdr:rowOff>47625</xdr:rowOff>
    </xdr:from>
    <xdr:to>
      <xdr:col>26</xdr:col>
      <xdr:colOff>22860</xdr:colOff>
      <xdr:row>43</xdr:row>
      <xdr:rowOff>64770</xdr:rowOff>
    </xdr:to>
    <xdr:sp macro="" textlink="" fLocksText="0">
      <xdr:nvSpPr>
        <xdr:cNvPr id="4" name="TextBox 3">
          <a:extLst>
            <a:ext uri="{FF2B5EF4-FFF2-40B4-BE49-F238E27FC236}">
              <a16:creationId xmlns:a16="http://schemas.microsoft.com/office/drawing/2014/main" id="{C045E00F-3188-4338-9471-89C239F37E84}"/>
            </a:ext>
          </a:extLst>
        </xdr:cNvPr>
        <xdr:cNvSpPr txBox="1"/>
      </xdr:nvSpPr>
      <xdr:spPr>
        <a:xfrm>
          <a:off x="10241280" y="5113020"/>
          <a:ext cx="4084320" cy="31242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financial information has been provided from the Agresso system for the year to date,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Split by each establishment , there is a group looking at agency usage across the department. </a:t>
          </a:r>
        </a:p>
        <a:p>
          <a:endParaRPr lang="en-GB" sz="1100" b="0" i="0">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r>
            <a:rPr lang="en-GB" sz="1100" b="1" i="1">
              <a:solidFill>
                <a:schemeClr val="dk1"/>
              </a:solidFill>
              <a:effectLst/>
              <a:latin typeface="+mn-lt"/>
              <a:ea typeface="+mn-ea"/>
              <a:cs typeface="+mn-cs"/>
            </a:rPr>
            <a:t>Context : </a:t>
          </a:r>
          <a:endParaRPr lang="en-GB">
            <a:effectLst/>
          </a:endParaRPr>
        </a:p>
      </xdr:txBody>
    </xdr:sp>
    <xdr:clientData/>
  </xdr:twoCellAnchor>
  <xdr:twoCellAnchor editAs="oneCell">
    <xdr:from>
      <xdr:col>20</xdr:col>
      <xdr:colOff>133350</xdr:colOff>
      <xdr:row>0</xdr:row>
      <xdr:rowOff>19050</xdr:rowOff>
    </xdr:from>
    <xdr:to>
      <xdr:col>24</xdr:col>
      <xdr:colOff>1827</xdr:colOff>
      <xdr:row>3</xdr:row>
      <xdr:rowOff>182948</xdr:rowOff>
    </xdr:to>
    <xdr:pic>
      <xdr:nvPicPr>
        <xdr:cNvPr id="5" name="Picture 4">
          <a:extLst>
            <a:ext uri="{FF2B5EF4-FFF2-40B4-BE49-F238E27FC236}">
              <a16:creationId xmlns:a16="http://schemas.microsoft.com/office/drawing/2014/main" id="{F69FEA2B-E284-491C-94F2-225B6B0D00E7}"/>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106717</xdr:rowOff>
    </xdr:to>
    <xdr:pic>
      <xdr:nvPicPr>
        <xdr:cNvPr id="6" name="Picture 5">
          <a:hlinkClick xmlns:r="http://schemas.openxmlformats.org/officeDocument/2006/relationships" r:id="rId3"/>
          <a:extLst>
            <a:ext uri="{FF2B5EF4-FFF2-40B4-BE49-F238E27FC236}">
              <a16:creationId xmlns:a16="http://schemas.microsoft.com/office/drawing/2014/main" id="{308D05DE-F5C6-427C-9EF5-7BEDC0881D57}"/>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579120</xdr:colOff>
      <xdr:row>20</xdr:row>
      <xdr:rowOff>60960</xdr:rowOff>
    </xdr:from>
    <xdr:to>
      <xdr:col>13</xdr:col>
      <xdr:colOff>7620</xdr:colOff>
      <xdr:row>21</xdr:row>
      <xdr:rowOff>175260</xdr:rowOff>
    </xdr:to>
    <xdr:sp macro="" textlink="">
      <xdr:nvSpPr>
        <xdr:cNvPr id="3" name="TextBox 2">
          <a:extLst>
            <a:ext uri="{FF2B5EF4-FFF2-40B4-BE49-F238E27FC236}">
              <a16:creationId xmlns:a16="http://schemas.microsoft.com/office/drawing/2014/main" id="{18D3DBBD-30D4-462D-B61B-BA30435FF2B2}"/>
            </a:ext>
          </a:extLst>
        </xdr:cNvPr>
        <xdr:cNvSpPr txBox="1"/>
      </xdr:nvSpPr>
      <xdr:spPr>
        <a:xfrm>
          <a:off x="579120" y="4686300"/>
          <a:ext cx="1187958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569595</xdr:colOff>
      <xdr:row>21</xdr:row>
      <xdr:rowOff>188595</xdr:rowOff>
    </xdr:from>
    <xdr:to>
      <xdr:col>13</xdr:col>
      <xdr:colOff>22860</xdr:colOff>
      <xdr:row>35</xdr:row>
      <xdr:rowOff>137160</xdr:rowOff>
    </xdr:to>
    <xdr:sp macro="" textlink="" fLocksText="0">
      <xdr:nvSpPr>
        <xdr:cNvPr id="4" name="TextBox 3">
          <a:extLst>
            <a:ext uri="{FF2B5EF4-FFF2-40B4-BE49-F238E27FC236}">
              <a16:creationId xmlns:a16="http://schemas.microsoft.com/office/drawing/2014/main" id="{3495BD55-8661-417C-BD08-BF222AF72128}"/>
            </a:ext>
          </a:extLst>
        </xdr:cNvPr>
        <xdr:cNvSpPr txBox="1"/>
      </xdr:nvSpPr>
      <xdr:spPr>
        <a:xfrm>
          <a:off x="579120" y="4998720"/>
          <a:ext cx="11887200" cy="25069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a:t>The purpose of the "Rate Your Division as an Employer" survey is to understand the experiences of staff working within various divisions of the department. Instead of asking numerous survey questions, the survey focuses on one powerful question: "How likely would you be to recommend your division as an employer to someone you know?" with a rating scale from 1 (Not at all likely) to 10 (Extremely likely)</a:t>
          </a:r>
        </a:p>
        <a:p>
          <a:r>
            <a:rPr lang="en-GB"/>
            <a:t>This exercise has been conducted five times, with the response rates noted for each year. The results are used to identify areas needing improvement and to gauge overall satisfaction within the department.</a:t>
          </a: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13</xdr:col>
      <xdr:colOff>133350</xdr:colOff>
      <xdr:row>0</xdr:row>
      <xdr:rowOff>19050</xdr:rowOff>
    </xdr:from>
    <xdr:to>
      <xdr:col>17</xdr:col>
      <xdr:colOff>1827</xdr:colOff>
      <xdr:row>3</xdr:row>
      <xdr:rowOff>182948</xdr:rowOff>
    </xdr:to>
    <xdr:pic>
      <xdr:nvPicPr>
        <xdr:cNvPr id="5" name="Picture 4">
          <a:extLst>
            <a:ext uri="{FF2B5EF4-FFF2-40B4-BE49-F238E27FC236}">
              <a16:creationId xmlns:a16="http://schemas.microsoft.com/office/drawing/2014/main" id="{BB02AE53-5512-42A6-A6C8-3CE6DBDA68D7}"/>
            </a:ext>
          </a:extLst>
        </xdr:cNvPr>
        <xdr:cNvPicPr>
          <a:picLocks noChangeAspect="1"/>
        </xdr:cNvPicPr>
      </xdr:nvPicPr>
      <xdr:blipFill>
        <a:blip xmlns:r="http://schemas.openxmlformats.org/officeDocument/2006/relationships" r:embed="rId1"/>
        <a:stretch>
          <a:fillRect/>
        </a:stretch>
      </xdr:blipFill>
      <xdr:spPr>
        <a:xfrm>
          <a:off x="9909810" y="19050"/>
          <a:ext cx="1680132" cy="853508"/>
        </a:xfrm>
        <a:prstGeom prst="rect">
          <a:avLst/>
        </a:prstGeom>
      </xdr:spPr>
    </xdr:pic>
    <xdr:clientData/>
  </xdr:twoCellAnchor>
  <xdr:twoCellAnchor editAs="oneCell">
    <xdr:from>
      <xdr:col>0</xdr:col>
      <xdr:colOff>0</xdr:colOff>
      <xdr:row>0</xdr:row>
      <xdr:rowOff>0</xdr:rowOff>
    </xdr:from>
    <xdr:to>
      <xdr:col>1</xdr:col>
      <xdr:colOff>22860</xdr:colOff>
      <xdr:row>2</xdr:row>
      <xdr:rowOff>106717</xdr:rowOff>
    </xdr:to>
    <xdr:pic>
      <xdr:nvPicPr>
        <xdr:cNvPr id="6" name="Picture 5">
          <a:hlinkClick xmlns:r="http://schemas.openxmlformats.org/officeDocument/2006/relationships" r:id="rId2"/>
          <a:extLst>
            <a:ext uri="{FF2B5EF4-FFF2-40B4-BE49-F238E27FC236}">
              <a16:creationId xmlns:a16="http://schemas.microsoft.com/office/drawing/2014/main" id="{6933A83E-778F-4C12-9A3D-F717F4AF81DA}"/>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editAs="oneCell">
    <xdr:from>
      <xdr:col>0</xdr:col>
      <xdr:colOff>571500</xdr:colOff>
      <xdr:row>5</xdr:row>
      <xdr:rowOff>7620</xdr:rowOff>
    </xdr:from>
    <xdr:to>
      <xdr:col>3</xdr:col>
      <xdr:colOff>575310</xdr:colOff>
      <xdr:row>9</xdr:row>
      <xdr:rowOff>268870</xdr:rowOff>
    </xdr:to>
    <xdr:pic>
      <xdr:nvPicPr>
        <xdr:cNvPr id="8" name="Picture 7">
          <a:extLst>
            <a:ext uri="{FF2B5EF4-FFF2-40B4-BE49-F238E27FC236}">
              <a16:creationId xmlns:a16="http://schemas.microsoft.com/office/drawing/2014/main" id="{00E8ACCA-E76A-B4F1-EA41-5FDE7ACACF71}"/>
            </a:ext>
          </a:extLst>
        </xdr:cNvPr>
        <xdr:cNvPicPr>
          <a:picLocks noChangeAspect="1"/>
        </xdr:cNvPicPr>
      </xdr:nvPicPr>
      <xdr:blipFill>
        <a:blip xmlns:r="http://schemas.openxmlformats.org/officeDocument/2006/relationships" r:embed="rId4"/>
        <a:stretch>
          <a:fillRect/>
        </a:stretch>
      </xdr:blipFill>
      <xdr:spPr>
        <a:xfrm>
          <a:off x="571500" y="1226820"/>
          <a:ext cx="3009900" cy="99277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36</xdr:col>
      <xdr:colOff>247650</xdr:colOff>
      <xdr:row>0</xdr:row>
      <xdr:rowOff>0</xdr:rowOff>
    </xdr:from>
    <xdr:to>
      <xdr:col>40</xdr:col>
      <xdr:colOff>371397</xdr:colOff>
      <xdr:row>3</xdr:row>
      <xdr:rowOff>181043</xdr:rowOff>
    </xdr:to>
    <xdr:pic>
      <xdr:nvPicPr>
        <xdr:cNvPr id="2" name="Picture 1">
          <a:extLst>
            <a:ext uri="{FF2B5EF4-FFF2-40B4-BE49-F238E27FC236}">
              <a16:creationId xmlns:a16="http://schemas.microsoft.com/office/drawing/2014/main" id="{DAA7264A-F22D-4B4F-9216-B8FD68F975C3}"/>
            </a:ext>
          </a:extLst>
        </xdr:cNvPr>
        <xdr:cNvPicPr>
          <a:picLocks noChangeAspect="1"/>
        </xdr:cNvPicPr>
      </xdr:nvPicPr>
      <xdr:blipFill>
        <a:blip xmlns:r="http://schemas.openxmlformats.org/officeDocument/2006/relationships" r:embed="rId1"/>
        <a:stretch>
          <a:fillRect/>
        </a:stretch>
      </xdr:blipFill>
      <xdr:spPr>
        <a:xfrm>
          <a:off x="14620875" y="0"/>
          <a:ext cx="1649652" cy="874463"/>
        </a:xfrm>
        <a:prstGeom prst="rect">
          <a:avLst/>
        </a:prstGeom>
      </xdr:spPr>
    </xdr:pic>
    <xdr:clientData/>
  </xdr:twoCellAnchor>
  <xdr:twoCellAnchor editAs="oneCell">
    <xdr:from>
      <xdr:col>0</xdr:col>
      <xdr:colOff>0</xdr:colOff>
      <xdr:row>0</xdr:row>
      <xdr:rowOff>0</xdr:rowOff>
    </xdr:from>
    <xdr:to>
      <xdr:col>0</xdr:col>
      <xdr:colOff>613410</xdr:colOff>
      <xdr:row>2</xdr:row>
      <xdr:rowOff>104812</xdr:rowOff>
    </xdr:to>
    <xdr:pic>
      <xdr:nvPicPr>
        <xdr:cNvPr id="3" name="Picture 2">
          <a:hlinkClick xmlns:r="http://schemas.openxmlformats.org/officeDocument/2006/relationships" r:id="rId2"/>
          <a:extLst>
            <a:ext uri="{FF2B5EF4-FFF2-40B4-BE49-F238E27FC236}">
              <a16:creationId xmlns:a16="http://schemas.microsoft.com/office/drawing/2014/main" id="{F3BBF868-35F6-42AF-9380-2EA78F9AF55A}"/>
            </a:ext>
          </a:extLst>
        </xdr:cNvPr>
        <xdr:cNvPicPr>
          <a:picLocks noChangeAspect="1"/>
        </xdr:cNvPicPr>
      </xdr:nvPicPr>
      <xdr:blipFill>
        <a:blip xmlns:r="http://schemas.openxmlformats.org/officeDocument/2006/relationships" r:embed="rId3"/>
        <a:stretch>
          <a:fillRect/>
        </a:stretch>
      </xdr:blipFill>
      <xdr:spPr>
        <a:xfrm>
          <a:off x="0" y="0"/>
          <a:ext cx="601980" cy="626782"/>
        </a:xfrm>
        <a:prstGeom prst="rect">
          <a:avLst/>
        </a:prstGeom>
      </xdr:spPr>
    </xdr:pic>
    <xdr:clientData/>
  </xdr:twoCellAnchor>
  <xdr:twoCellAnchor>
    <xdr:from>
      <xdr:col>0</xdr:col>
      <xdr:colOff>0</xdr:colOff>
      <xdr:row>10</xdr:row>
      <xdr:rowOff>34290</xdr:rowOff>
    </xdr:from>
    <xdr:to>
      <xdr:col>10</xdr:col>
      <xdr:colOff>15240</xdr:colOff>
      <xdr:row>27</xdr:row>
      <xdr:rowOff>161925</xdr:rowOff>
    </xdr:to>
    <xdr:graphicFrame macro="">
      <xdr:nvGraphicFramePr>
        <xdr:cNvPr id="4" name="Chart 3">
          <a:extLst>
            <a:ext uri="{FF2B5EF4-FFF2-40B4-BE49-F238E27FC236}">
              <a16:creationId xmlns:a16="http://schemas.microsoft.com/office/drawing/2014/main" id="{BCF3FABE-7D07-4080-875C-FC1E1196E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99060</xdr:colOff>
      <xdr:row>10</xdr:row>
      <xdr:rowOff>62865</xdr:rowOff>
    </xdr:from>
    <xdr:to>
      <xdr:col>25</xdr:col>
      <xdr:colOff>22364</xdr:colOff>
      <xdr:row>12</xdr:row>
      <xdr:rowOff>76200</xdr:rowOff>
    </xdr:to>
    <xdr:sp macro="" textlink="">
      <xdr:nvSpPr>
        <xdr:cNvPr id="5" name="TextBox 4">
          <a:extLst>
            <a:ext uri="{FF2B5EF4-FFF2-40B4-BE49-F238E27FC236}">
              <a16:creationId xmlns:a16="http://schemas.microsoft.com/office/drawing/2014/main" id="{093C18A3-F97B-482E-9706-65470D87F22C}"/>
            </a:ext>
          </a:extLst>
        </xdr:cNvPr>
        <xdr:cNvSpPr txBox="1"/>
      </xdr:nvSpPr>
      <xdr:spPr>
        <a:xfrm>
          <a:off x="5951220" y="2783205"/>
          <a:ext cx="5638304" cy="37909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10</xdr:col>
      <xdr:colOff>106681</xdr:colOff>
      <xdr:row>12</xdr:row>
      <xdr:rowOff>72390</xdr:rowOff>
    </xdr:from>
    <xdr:to>
      <xdr:col>25</xdr:col>
      <xdr:colOff>30480</xdr:colOff>
      <xdr:row>29</xdr:row>
      <xdr:rowOff>112395</xdr:rowOff>
    </xdr:to>
    <xdr:sp macro="" textlink="" fLocksText="0">
      <xdr:nvSpPr>
        <xdr:cNvPr id="6" name="TextBox 5">
          <a:extLst>
            <a:ext uri="{FF2B5EF4-FFF2-40B4-BE49-F238E27FC236}">
              <a16:creationId xmlns:a16="http://schemas.microsoft.com/office/drawing/2014/main" id="{BC199C1D-AD46-43AB-A54C-A601C1BD2172}"/>
            </a:ext>
          </a:extLst>
        </xdr:cNvPr>
        <xdr:cNvSpPr txBox="1"/>
      </xdr:nvSpPr>
      <xdr:spPr>
        <a:xfrm>
          <a:off x="5953126" y="3168015"/>
          <a:ext cx="5636894" cy="31489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Currently, the in-house home care service provides approximately 37% of the overall domiciliary care market in Carmarthenshire. The service is focussing on strategies that promote expansion, but the recruitment and retention challenges has impacted on this objective. </a:t>
          </a:r>
        </a:p>
        <a:p>
          <a:r>
            <a:rPr lang="en-GB" sz="1100" b="1">
              <a:solidFill>
                <a:schemeClr val="dk1"/>
              </a:solidFill>
              <a:effectLst/>
              <a:latin typeface="+mn-lt"/>
              <a:ea typeface="+mn-ea"/>
              <a:cs typeface="+mn-cs"/>
            </a:rPr>
            <a:t>Goals</a:t>
          </a:r>
          <a:r>
            <a:rPr lang="en-GB" sz="1100">
              <a:solidFill>
                <a:schemeClr val="dk1"/>
              </a:solidFill>
              <a:effectLst/>
              <a:latin typeface="+mn-lt"/>
              <a:ea typeface="+mn-ea"/>
              <a:cs typeface="+mn-cs"/>
            </a:rPr>
            <a:t>:</a:t>
          </a:r>
        </a:p>
        <a:p>
          <a:r>
            <a:rPr lang="en-GB" sz="1100">
              <a:solidFill>
                <a:schemeClr val="dk1"/>
              </a:solidFill>
              <a:effectLst/>
              <a:latin typeface="+mn-lt"/>
              <a:ea typeface="+mn-ea"/>
              <a:cs typeface="+mn-cs"/>
            </a:rPr>
            <a:t>Our aspiration going forward, is to grow the in-house service to provide 50% of the market over the next year which will include supporting those with more complex needs. This strategy will ensure that we are able to have greater resilience within the domiciliary care market.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pPr lvl="0"/>
          <a:r>
            <a:rPr lang="en-GB" sz="1100" b="0">
              <a:solidFill>
                <a:schemeClr val="dk1"/>
              </a:solidFill>
              <a:effectLst/>
              <a:latin typeface="+mn-lt"/>
              <a:ea typeface="+mn-ea"/>
              <a:cs typeface="+mn-cs"/>
            </a:rPr>
            <a:t>Recruit and train 25 new home care workers by Sept 2025.</a:t>
          </a:r>
        </a:p>
        <a:p>
          <a:pPr lvl="0"/>
          <a:r>
            <a:rPr lang="en-GB" sz="1100" b="0">
              <a:solidFill>
                <a:schemeClr val="dk1"/>
              </a:solidFill>
              <a:effectLst/>
              <a:latin typeface="+mn-lt"/>
              <a:ea typeface="+mn-ea"/>
              <a:cs typeface="+mn-cs"/>
            </a:rPr>
            <a:t>Progress a targeted recruitment campaign by April 1</a:t>
          </a:r>
          <a:r>
            <a:rPr lang="en-GB" sz="1100" b="0" baseline="30000">
              <a:solidFill>
                <a:schemeClr val="dk1"/>
              </a:solidFill>
              <a:effectLst/>
              <a:latin typeface="+mn-lt"/>
              <a:ea typeface="+mn-ea"/>
              <a:cs typeface="+mn-cs"/>
            </a:rPr>
            <a:t>st</a:t>
          </a:r>
          <a:r>
            <a:rPr lang="en-GB" sz="1100" b="0">
              <a:solidFill>
                <a:schemeClr val="dk1"/>
              </a:solidFill>
              <a:effectLst/>
              <a:latin typeface="+mn-lt"/>
              <a:ea typeface="+mn-ea"/>
              <a:cs typeface="+mn-cs"/>
            </a:rPr>
            <a:t>, 2025</a:t>
          </a:r>
        </a:p>
        <a:p>
          <a:pPr lvl="0"/>
          <a:r>
            <a:rPr lang="en-GB" sz="1100" b="0">
              <a:solidFill>
                <a:schemeClr val="dk1"/>
              </a:solidFill>
              <a:effectLst/>
              <a:latin typeface="+mn-lt"/>
              <a:ea typeface="+mn-ea"/>
              <a:cs typeface="+mn-cs"/>
            </a:rPr>
            <a:t>Provide ongoing induction, training, support and supervision to maintain high standards of care and retain staff.</a:t>
          </a:r>
        </a:p>
        <a:p>
          <a:pPr lvl="0"/>
          <a:r>
            <a:rPr lang="en-GB" sz="1100" b="0">
              <a:solidFill>
                <a:schemeClr val="dk1"/>
              </a:solidFill>
              <a:effectLst/>
              <a:latin typeface="+mn-lt"/>
              <a:ea typeface="+mn-ea"/>
              <a:cs typeface="+mn-cs"/>
            </a:rPr>
            <a:t>Maximise number of hours delivered.</a:t>
          </a:r>
        </a:p>
        <a:p>
          <a:r>
            <a:rPr lang="en-GB" sz="1100" b="0">
              <a:solidFill>
                <a:schemeClr val="dk1"/>
              </a:solidFill>
              <a:effectLst/>
              <a:latin typeface="+mn-lt"/>
              <a:ea typeface="+mn-ea"/>
              <a:cs typeface="+mn-cs"/>
            </a:rPr>
            <a:t>The actions are the ones in our business plan, but I think we agreed not to include them all in yours when we met recenbtly</a:t>
          </a:r>
          <a:r>
            <a:rPr lang="en-GB" sz="1100" b="1">
              <a:solidFill>
                <a:schemeClr val="dk1"/>
              </a:solidFill>
              <a:effectLst/>
              <a:latin typeface="+mn-lt"/>
              <a:ea typeface="+mn-ea"/>
              <a:cs typeface="+mn-cs"/>
            </a:rPr>
            <a:t>.</a:t>
          </a:r>
          <a:endParaRPr lang="en-GB" sz="1100">
            <a:solidFill>
              <a:schemeClr val="dk1"/>
            </a:solidFill>
            <a:effectLst/>
            <a:latin typeface="+mn-lt"/>
            <a:ea typeface="+mn-ea"/>
            <a:cs typeface="+mn-cs"/>
          </a:endParaRPr>
        </a:p>
        <a:p>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1085850</xdr:colOff>
      <xdr:row>13</xdr:row>
      <xdr:rowOff>17145</xdr:rowOff>
    </xdr:from>
    <xdr:to>
      <xdr:col>14</xdr:col>
      <xdr:colOff>19050</xdr:colOff>
      <xdr:row>36</xdr:row>
      <xdr:rowOff>38100</xdr:rowOff>
    </xdr:to>
    <xdr:graphicFrame macro="">
      <xdr:nvGraphicFramePr>
        <xdr:cNvPr id="2" name="Chart 1">
          <a:extLst>
            <a:ext uri="{FF2B5EF4-FFF2-40B4-BE49-F238E27FC236}">
              <a16:creationId xmlns:a16="http://schemas.microsoft.com/office/drawing/2014/main" id="{AEEE3C8A-8C63-4254-B34B-0F3EA27A2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30480</xdr:colOff>
      <xdr:row>13</xdr:row>
      <xdr:rowOff>22860</xdr:rowOff>
    </xdr:from>
    <xdr:to>
      <xdr:col>26</xdr:col>
      <xdr:colOff>22860</xdr:colOff>
      <xdr:row>14</xdr:row>
      <xdr:rowOff>137160</xdr:rowOff>
    </xdr:to>
    <xdr:sp macro="" textlink="">
      <xdr:nvSpPr>
        <xdr:cNvPr id="3" name="TextBox 2">
          <a:extLst>
            <a:ext uri="{FF2B5EF4-FFF2-40B4-BE49-F238E27FC236}">
              <a16:creationId xmlns:a16="http://schemas.microsoft.com/office/drawing/2014/main" id="{374FD2E5-C99D-4EF7-9A0C-F3B01BF10DA6}"/>
            </a:ext>
          </a:extLst>
        </xdr:cNvPr>
        <xdr:cNvSpPr txBox="1"/>
      </xdr:nvSpPr>
      <xdr:spPr>
        <a:xfrm>
          <a:off x="8183880" y="2705100"/>
          <a:ext cx="531876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38100</xdr:colOff>
      <xdr:row>14</xdr:row>
      <xdr:rowOff>140970</xdr:rowOff>
    </xdr:from>
    <xdr:to>
      <xdr:col>26</xdr:col>
      <xdr:colOff>22860</xdr:colOff>
      <xdr:row>35</xdr:row>
      <xdr:rowOff>102870</xdr:rowOff>
    </xdr:to>
    <xdr:sp macro="" textlink="" fLocksText="0">
      <xdr:nvSpPr>
        <xdr:cNvPr id="4" name="TextBox 3">
          <a:extLst>
            <a:ext uri="{FF2B5EF4-FFF2-40B4-BE49-F238E27FC236}">
              <a16:creationId xmlns:a16="http://schemas.microsoft.com/office/drawing/2014/main" id="{39F09911-91F8-4450-AE96-8F57F4202236}"/>
            </a:ext>
            <a:ext uri="{147F2762-F138-4A5C-976F-8EAC2B608ADB}">
              <a16:predDERef xmlns:a16="http://schemas.microsoft.com/office/drawing/2014/main" pred="{374FD2E5-C99D-4EF7-9A0C-F3B01BF10DA6}"/>
            </a:ext>
          </a:extLst>
        </xdr:cNvPr>
        <xdr:cNvSpPr txBox="1"/>
      </xdr:nvSpPr>
      <xdr:spPr>
        <a:xfrm>
          <a:off x="8183880" y="3013710"/>
          <a:ext cx="5417820" cy="38023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Context:  </a:t>
          </a:r>
          <a:r>
            <a:rPr lang="en-US" sz="1100">
              <a:solidFill>
                <a:schemeClr val="dk1"/>
              </a:solidFill>
              <a:latin typeface="+mn-lt"/>
              <a:ea typeface="+mn-lt"/>
              <a:cs typeface="+mn-lt"/>
            </a:rPr>
            <a:t>To comply with ‘Renting Homes Wales Act’, as a landlord we must carry out and supply tenants with a copy of</a:t>
          </a:r>
          <a:r>
            <a:rPr lang="en-US" sz="1100" b="0" i="0" u="none" strike="noStrike">
              <a:solidFill>
                <a:schemeClr val="dk1"/>
              </a:solidFill>
              <a:latin typeface="Aptos Narrow" panose="020B0004020202020204" pitchFamily="34" charset="0"/>
            </a:rPr>
            <a:t> their EICR certification. Failure to do this could put the Council at financial risk and prevent us from taking further action against our tenants. </a:t>
          </a:r>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 </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Goals:  </a:t>
          </a:r>
          <a:r>
            <a:rPr lang="en-US" sz="1100" b="0">
              <a:solidFill>
                <a:schemeClr val="dk1"/>
              </a:solidFill>
              <a:latin typeface="+mn-lt"/>
              <a:ea typeface="+mn-lt"/>
              <a:cs typeface="+mn-lt"/>
            </a:rPr>
            <a:t>To ensure that all prope</a:t>
          </a:r>
          <a:r>
            <a:rPr lang="en-US" sz="1100" b="0" i="0" u="none" strike="noStrike">
              <a:solidFill>
                <a:schemeClr val="dk1"/>
              </a:solidFill>
              <a:latin typeface="Aptos Narrow" panose="020B0004020202020204" pitchFamily="34" charset="0"/>
            </a:rPr>
            <a:t>rties are fully complaint, that tenants have been provided copies of their EICR certification and where we havent been able to undertake the test that all reasonable efforts haven been made to access the properties and tenants have been given the opportunity to cooperate.</a:t>
          </a:r>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 </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Actions:  </a:t>
          </a:r>
          <a:r>
            <a:rPr lang="en-US" sz="1100" b="0">
              <a:solidFill>
                <a:schemeClr val="dk1"/>
              </a:solidFill>
              <a:latin typeface="+mn-lt"/>
              <a:ea typeface="+mn-lt"/>
              <a:cs typeface="+mn-lt"/>
            </a:rPr>
            <a:t>We have ade considerable progress since Nov</a:t>
          </a:r>
          <a:r>
            <a:rPr lang="en-US" sz="1100" b="0" i="0" u="none" strike="noStrike">
              <a:solidFill>
                <a:schemeClr val="dk1"/>
              </a:solidFill>
              <a:latin typeface="Aptos Narrow" panose="020B0004020202020204" pitchFamily="34" charset="0"/>
            </a:rPr>
            <a:t>ember since we reviewed the porcess of accessing properties to undertake EICR test and the reporting monitoring systems that have been put in place. Compliance has improved by </a:t>
          </a:r>
        </a:p>
        <a:p>
          <a:pPr marL="0" indent="0"/>
          <a:r>
            <a:rPr lang="en-US" sz="1100" b="0" i="0" u="none" strike="noStrike">
              <a:solidFill>
                <a:schemeClr val="dk1"/>
              </a:solidFill>
              <a:latin typeface="Aptos Narrow" panose="020B0004020202020204" pitchFamily="34" charset="0"/>
            </a:rPr>
            <a:t>We can evidence that attempts have been made to engage with the 393 (304 Houses/2 SS Flats/ 87 Flats) remaining tenants to access their properties. Of which access has been arranged for EICR to be done on 211 homes, 16 Certificates awaiting to come in, 129 tenants under notice and 1 proceeding to injunction. </a:t>
          </a:r>
        </a:p>
        <a:p>
          <a:pPr marL="0" indent="0"/>
          <a:endParaRPr lang="en-US" sz="1100" b="0" i="0" u="none" strike="noStrike">
            <a:solidFill>
              <a:schemeClr val="dk1"/>
            </a:solidFill>
            <a:latin typeface="Aptos Narrow" panose="020B0004020202020204" pitchFamily="34" charset="0"/>
          </a:endParaRPr>
        </a:p>
      </xdr:txBody>
    </xdr:sp>
    <xdr:clientData/>
  </xdr:twoCellAnchor>
  <xdr:twoCellAnchor editAs="oneCell">
    <xdr:from>
      <xdr:col>20</xdr:col>
      <xdr:colOff>133350</xdr:colOff>
      <xdr:row>0</xdr:row>
      <xdr:rowOff>19050</xdr:rowOff>
    </xdr:from>
    <xdr:to>
      <xdr:col>23</xdr:col>
      <xdr:colOff>453312</xdr:colOff>
      <xdr:row>3</xdr:row>
      <xdr:rowOff>186758</xdr:rowOff>
    </xdr:to>
    <xdr:pic>
      <xdr:nvPicPr>
        <xdr:cNvPr id="5" name="Picture 4">
          <a:extLst>
            <a:ext uri="{FF2B5EF4-FFF2-40B4-BE49-F238E27FC236}">
              <a16:creationId xmlns:a16="http://schemas.microsoft.com/office/drawing/2014/main" id="{18790988-F805-47ED-A289-49C94E84F90E}"/>
            </a:ext>
          </a:extLst>
        </xdr:cNvPr>
        <xdr:cNvPicPr>
          <a:picLocks noChangeAspect="1"/>
        </xdr:cNvPicPr>
      </xdr:nvPicPr>
      <xdr:blipFill>
        <a:blip xmlns:r="http://schemas.openxmlformats.org/officeDocument/2006/relationships" r:embed="rId2"/>
        <a:stretch>
          <a:fillRect/>
        </a:stretch>
      </xdr:blipFill>
      <xdr:spPr>
        <a:xfrm>
          <a:off x="1098423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C2D397AC-B8DD-481E-A6C3-E118B8008E34}"/>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xdr:colOff>
      <xdr:row>13</xdr:row>
      <xdr:rowOff>102870</xdr:rowOff>
    </xdr:from>
    <xdr:to>
      <xdr:col>13</xdr:col>
      <xdr:colOff>445770</xdr:colOff>
      <xdr:row>38</xdr:row>
      <xdr:rowOff>22860</xdr:rowOff>
    </xdr:to>
    <xdr:graphicFrame macro="">
      <xdr:nvGraphicFramePr>
        <xdr:cNvPr id="2" name="Chart 1">
          <a:extLst>
            <a:ext uri="{FF2B5EF4-FFF2-40B4-BE49-F238E27FC236}">
              <a16:creationId xmlns:a16="http://schemas.microsoft.com/office/drawing/2014/main" id="{C6CC08A1-EAC0-4926-82B1-31514FCF2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220980</xdr:colOff>
      <xdr:row>15</xdr:row>
      <xdr:rowOff>53340</xdr:rowOff>
    </xdr:from>
    <xdr:to>
      <xdr:col>26</xdr:col>
      <xdr:colOff>0</xdr:colOff>
      <xdr:row>16</xdr:row>
      <xdr:rowOff>167640</xdr:rowOff>
    </xdr:to>
    <xdr:sp macro="" textlink="">
      <xdr:nvSpPr>
        <xdr:cNvPr id="3" name="TextBox 2">
          <a:extLst>
            <a:ext uri="{FF2B5EF4-FFF2-40B4-BE49-F238E27FC236}">
              <a16:creationId xmlns:a16="http://schemas.microsoft.com/office/drawing/2014/main" id="{12831FF0-493E-46B1-9326-EE18B1F4048E}"/>
            </a:ext>
          </a:extLst>
        </xdr:cNvPr>
        <xdr:cNvSpPr txBox="1"/>
      </xdr:nvSpPr>
      <xdr:spPr>
        <a:xfrm>
          <a:off x="8336280" y="3101340"/>
          <a:ext cx="510540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225425</xdr:colOff>
      <xdr:row>16</xdr:row>
      <xdr:rowOff>149224</xdr:rowOff>
    </xdr:from>
    <xdr:to>
      <xdr:col>26</xdr:col>
      <xdr:colOff>0</xdr:colOff>
      <xdr:row>35</xdr:row>
      <xdr:rowOff>186054</xdr:rowOff>
    </xdr:to>
    <xdr:sp macro="" textlink="" fLocksText="0">
      <xdr:nvSpPr>
        <xdr:cNvPr id="411" name="TextBox 3">
          <a:extLst>
            <a:ext uri="{FF2B5EF4-FFF2-40B4-BE49-F238E27FC236}">
              <a16:creationId xmlns:a16="http://schemas.microsoft.com/office/drawing/2014/main" id="{C4EEBF13-13A6-4B35-A54C-1A5062A4448B}"/>
            </a:ext>
          </a:extLst>
        </xdr:cNvPr>
        <xdr:cNvSpPr txBox="1"/>
      </xdr:nvSpPr>
      <xdr:spPr>
        <a:xfrm>
          <a:off x="8134985" y="3502024"/>
          <a:ext cx="5093335" cy="365252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br>
            <a:rPr lang="en-GB" sz="1100" b="1" i="1">
              <a:solidFill>
                <a:schemeClr val="dk1"/>
              </a:solidFill>
              <a:effectLst/>
              <a:latin typeface="+mn-lt"/>
              <a:ea typeface="+mn-ea"/>
              <a:cs typeface="+mn-cs"/>
            </a:rPr>
          </a:br>
          <a:r>
            <a:rPr lang="en-GB" sz="1100" b="1" i="1">
              <a:solidFill>
                <a:schemeClr val="dk1"/>
              </a:solidFill>
              <a:effectLst/>
              <a:latin typeface="+mn-lt"/>
              <a:ea typeface="+mn-ea"/>
              <a:cs typeface="+mn-cs"/>
            </a:rPr>
            <a:t>Technical remedial actions continue to progress, guided by a risk-based prioritisation approach. As the majority of the remaining FRAs are focused on walk-up properties, we anticipate a reduced volume of technical remedial actions.</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p>
        <a:p>
          <a:r>
            <a:rPr lang="en-GB" sz="1100" b="1" i="1" baseline="0">
              <a:solidFill>
                <a:schemeClr val="dk1"/>
              </a:solidFill>
              <a:effectLst/>
              <a:latin typeface="+mn-lt"/>
              <a:ea typeface="+mn-ea"/>
              <a:cs typeface="+mn-cs"/>
            </a:rPr>
            <a:t>1) ) Prioratise Fire Door Replacement scheme - Mini Comp</a:t>
          </a:r>
        </a:p>
        <a:p>
          <a:r>
            <a:rPr lang="en-GB" sz="1100" b="1" i="1" baseline="0">
              <a:solidFill>
                <a:schemeClr val="dk1"/>
              </a:solidFill>
              <a:effectLst/>
              <a:latin typeface="+mn-lt"/>
              <a:ea typeface="+mn-ea"/>
              <a:cs typeface="+mn-cs"/>
            </a:rPr>
            <a:t>2) Finalise scope of works for new alarm/detector systems for communal blocks.</a:t>
          </a:r>
        </a:p>
        <a:p>
          <a:r>
            <a:rPr lang="en-GB" sz="1100" b="1" i="1" baseline="0">
              <a:solidFill>
                <a:schemeClr val="dk1"/>
              </a:solidFill>
              <a:effectLst/>
              <a:latin typeface="+mn-lt"/>
              <a:ea typeface="+mn-ea"/>
              <a:cs typeface="+mn-cs"/>
            </a:rPr>
            <a:t>3) Install large volume of missing fire safety signage within blocks and sheltered schemes.</a:t>
          </a:r>
        </a:p>
      </xdr:txBody>
    </xdr:sp>
    <xdr:clientData/>
  </xdr:twoCellAnchor>
  <xdr:twoCellAnchor editAs="oneCell">
    <xdr:from>
      <xdr:col>20</xdr:col>
      <xdr:colOff>133350</xdr:colOff>
      <xdr:row>0</xdr:row>
      <xdr:rowOff>19050</xdr:rowOff>
    </xdr:from>
    <xdr:to>
      <xdr:col>23</xdr:col>
      <xdr:colOff>453947</xdr:colOff>
      <xdr:row>3</xdr:row>
      <xdr:rowOff>191838</xdr:rowOff>
    </xdr:to>
    <xdr:pic>
      <xdr:nvPicPr>
        <xdr:cNvPr id="5" name="Picture 4">
          <a:extLst>
            <a:ext uri="{FF2B5EF4-FFF2-40B4-BE49-F238E27FC236}">
              <a16:creationId xmlns:a16="http://schemas.microsoft.com/office/drawing/2014/main" id="{229371EB-D3E8-4C4F-84DC-EB22F2AC6CC8}"/>
            </a:ext>
          </a:extLst>
        </xdr:cNvPr>
        <xdr:cNvPicPr>
          <a:picLocks noChangeAspect="1"/>
        </xdr:cNvPicPr>
      </xdr:nvPicPr>
      <xdr:blipFill>
        <a:blip xmlns:r="http://schemas.openxmlformats.org/officeDocument/2006/relationships" r:embed="rId2"/>
        <a:stretch>
          <a:fillRect/>
        </a:stretch>
      </xdr:blipFill>
      <xdr:spPr>
        <a:xfrm>
          <a:off x="10062210" y="19050"/>
          <a:ext cx="1680132" cy="853508"/>
        </a:xfrm>
        <a:prstGeom prst="rect">
          <a:avLst/>
        </a:prstGeom>
      </xdr:spPr>
    </xdr:pic>
    <xdr:clientData/>
  </xdr:twoCellAnchor>
  <xdr:twoCellAnchor editAs="oneCell">
    <xdr:from>
      <xdr:col>0</xdr:col>
      <xdr:colOff>0</xdr:colOff>
      <xdr:row>0</xdr:row>
      <xdr:rowOff>0</xdr:rowOff>
    </xdr:from>
    <xdr:to>
      <xdr:col>0</xdr:col>
      <xdr:colOff>606425</xdr:colOff>
      <xdr:row>2</xdr:row>
      <xdr:rowOff>109892</xdr:rowOff>
    </xdr:to>
    <xdr:pic>
      <xdr:nvPicPr>
        <xdr:cNvPr id="6" name="Picture 5">
          <a:hlinkClick xmlns:r="http://schemas.openxmlformats.org/officeDocument/2006/relationships" r:id="rId3"/>
          <a:extLst>
            <a:ext uri="{FF2B5EF4-FFF2-40B4-BE49-F238E27FC236}">
              <a16:creationId xmlns:a16="http://schemas.microsoft.com/office/drawing/2014/main" id="{B3F77C8C-2D3C-43A1-84B6-FAE6D76FC244}"/>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1082040</xdr:colOff>
      <xdr:row>12</xdr:row>
      <xdr:rowOff>100964</xdr:rowOff>
    </xdr:from>
    <xdr:to>
      <xdr:col>14</xdr:col>
      <xdr:colOff>9525</xdr:colOff>
      <xdr:row>35</xdr:row>
      <xdr:rowOff>104774</xdr:rowOff>
    </xdr:to>
    <xdr:graphicFrame macro="">
      <xdr:nvGraphicFramePr>
        <xdr:cNvPr id="2" name="Chart 1">
          <a:extLst>
            <a:ext uri="{FF2B5EF4-FFF2-40B4-BE49-F238E27FC236}">
              <a16:creationId xmlns:a16="http://schemas.microsoft.com/office/drawing/2014/main" id="{A9D26059-0A1A-45D1-8920-FA368D9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243840</xdr:colOff>
      <xdr:row>13</xdr:row>
      <xdr:rowOff>53340</xdr:rowOff>
    </xdr:from>
    <xdr:to>
      <xdr:col>25</xdr:col>
      <xdr:colOff>441960</xdr:colOff>
      <xdr:row>14</xdr:row>
      <xdr:rowOff>167640</xdr:rowOff>
    </xdr:to>
    <xdr:sp macro="" textlink="">
      <xdr:nvSpPr>
        <xdr:cNvPr id="3" name="TextBox 2">
          <a:extLst>
            <a:ext uri="{FF2B5EF4-FFF2-40B4-BE49-F238E27FC236}">
              <a16:creationId xmlns:a16="http://schemas.microsoft.com/office/drawing/2014/main" id="{443EF4EB-3E04-4752-A295-9E7C2AF4C68D}"/>
            </a:ext>
          </a:extLst>
        </xdr:cNvPr>
        <xdr:cNvSpPr txBox="1"/>
      </xdr:nvSpPr>
      <xdr:spPr>
        <a:xfrm>
          <a:off x="7429500" y="2735580"/>
          <a:ext cx="50749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262255</xdr:colOff>
      <xdr:row>14</xdr:row>
      <xdr:rowOff>176530</xdr:rowOff>
    </xdr:from>
    <xdr:to>
      <xdr:col>26</xdr:col>
      <xdr:colOff>6985</xdr:colOff>
      <xdr:row>35</xdr:row>
      <xdr:rowOff>137795</xdr:rowOff>
    </xdr:to>
    <xdr:sp macro="" textlink="" fLocksText="0">
      <xdr:nvSpPr>
        <xdr:cNvPr id="485" name="TextBox 3">
          <a:extLst>
            <a:ext uri="{FF2B5EF4-FFF2-40B4-BE49-F238E27FC236}">
              <a16:creationId xmlns:a16="http://schemas.microsoft.com/office/drawing/2014/main" id="{D13DAFC7-1787-46AC-8C4D-1EB07A5FDF62}"/>
            </a:ext>
          </a:extLst>
        </xdr:cNvPr>
        <xdr:cNvSpPr txBox="1"/>
      </xdr:nvSpPr>
      <xdr:spPr>
        <a:xfrm>
          <a:off x="7287895" y="3148330"/>
          <a:ext cx="5040630" cy="39617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baseline="0">
              <a:solidFill>
                <a:schemeClr val="dk1"/>
              </a:solidFill>
              <a:effectLst/>
              <a:latin typeface="+mn-lt"/>
              <a:ea typeface="+mn-ea"/>
              <a:cs typeface="+mn-cs"/>
            </a:rPr>
            <a:t>Steady progress is being made toward full FRA compliance. Currently, 81% of buildings have a valid Fire Risk Assessment (FRA) in place. All remaining assessments are scheduled to be completed by the end of August, ensuring 100% compliance.</a:t>
          </a:r>
        </a:p>
      </xdr:txBody>
    </xdr:sp>
    <xdr:clientData/>
  </xdr:twoCellAnchor>
  <xdr:twoCellAnchor editAs="oneCell">
    <xdr:from>
      <xdr:col>20</xdr:col>
      <xdr:colOff>133350</xdr:colOff>
      <xdr:row>0</xdr:row>
      <xdr:rowOff>19050</xdr:rowOff>
    </xdr:from>
    <xdr:to>
      <xdr:col>23</xdr:col>
      <xdr:colOff>449502</xdr:colOff>
      <xdr:row>3</xdr:row>
      <xdr:rowOff>186758</xdr:rowOff>
    </xdr:to>
    <xdr:pic>
      <xdr:nvPicPr>
        <xdr:cNvPr id="5" name="Picture 4">
          <a:extLst>
            <a:ext uri="{FF2B5EF4-FFF2-40B4-BE49-F238E27FC236}">
              <a16:creationId xmlns:a16="http://schemas.microsoft.com/office/drawing/2014/main" id="{0BCB1387-D31D-4A87-AE67-6916877D2196}"/>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BD6396A0-82EA-4663-94ED-3E54C571B7D5}"/>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63</xdr:col>
      <xdr:colOff>180975</xdr:colOff>
      <xdr:row>0</xdr:row>
      <xdr:rowOff>0</xdr:rowOff>
    </xdr:from>
    <xdr:to>
      <xdr:col>68</xdr:col>
      <xdr:colOff>34212</xdr:colOff>
      <xdr:row>3</xdr:row>
      <xdr:rowOff>186758</xdr:rowOff>
    </xdr:to>
    <xdr:pic>
      <xdr:nvPicPr>
        <xdr:cNvPr id="2" name="Picture 1">
          <a:extLst>
            <a:ext uri="{FF2B5EF4-FFF2-40B4-BE49-F238E27FC236}">
              <a16:creationId xmlns:a16="http://schemas.microsoft.com/office/drawing/2014/main" id="{3D22221A-D56C-4D41-BD07-178C859CD9FA}"/>
            </a:ext>
          </a:extLst>
        </xdr:cNvPr>
        <xdr:cNvPicPr>
          <a:picLocks noChangeAspect="1"/>
        </xdr:cNvPicPr>
      </xdr:nvPicPr>
      <xdr:blipFill>
        <a:blip xmlns:r="http://schemas.openxmlformats.org/officeDocument/2006/relationships" r:embed="rId1"/>
        <a:stretch>
          <a:fillRect/>
        </a:stretch>
      </xdr:blipFill>
      <xdr:spPr>
        <a:xfrm>
          <a:off x="19345275" y="0"/>
          <a:ext cx="1645842" cy="885893"/>
        </a:xfrm>
        <a:prstGeom prst="rect">
          <a:avLst/>
        </a:prstGeom>
      </xdr:spPr>
    </xdr:pic>
    <xdr:clientData/>
  </xdr:twoCellAnchor>
  <xdr:twoCellAnchor editAs="oneCell">
    <xdr:from>
      <xdr:col>1</xdr:col>
      <xdr:colOff>0</xdr:colOff>
      <xdr:row>0</xdr:row>
      <xdr:rowOff>0</xdr:rowOff>
    </xdr:from>
    <xdr:to>
      <xdr:col>1</xdr:col>
      <xdr:colOff>605790</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B3D98F56-6186-4991-B646-CFAB819E3D0C}"/>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2</xdr:col>
      <xdr:colOff>22858</xdr:colOff>
      <xdr:row>10</xdr:row>
      <xdr:rowOff>83820</xdr:rowOff>
    </xdr:from>
    <xdr:to>
      <xdr:col>23</xdr:col>
      <xdr:colOff>175259</xdr:colOff>
      <xdr:row>29</xdr:row>
      <xdr:rowOff>99060</xdr:rowOff>
    </xdr:to>
    <xdr:graphicFrame macro="">
      <xdr:nvGraphicFramePr>
        <xdr:cNvPr id="4" name="Chart 3">
          <a:extLst>
            <a:ext uri="{FF2B5EF4-FFF2-40B4-BE49-F238E27FC236}">
              <a16:creationId xmlns:a16="http://schemas.microsoft.com/office/drawing/2014/main" id="{4E6890C8-4B62-4E4D-BDE8-4B2E50C5B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29</xdr:row>
      <xdr:rowOff>20955</xdr:rowOff>
    </xdr:from>
    <xdr:to>
      <xdr:col>52</xdr:col>
      <xdr:colOff>403860</xdr:colOff>
      <xdr:row>30</xdr:row>
      <xdr:rowOff>129540</xdr:rowOff>
    </xdr:to>
    <xdr:sp macro="" textlink="">
      <xdr:nvSpPr>
        <xdr:cNvPr id="5" name="TextBox 4">
          <a:extLst>
            <a:ext uri="{FF2B5EF4-FFF2-40B4-BE49-F238E27FC236}">
              <a16:creationId xmlns:a16="http://schemas.microsoft.com/office/drawing/2014/main" id="{0BA7F30F-458C-4E93-B0EA-9AA8358E609A}"/>
            </a:ext>
          </a:extLst>
        </xdr:cNvPr>
        <xdr:cNvSpPr txBox="1"/>
      </xdr:nvSpPr>
      <xdr:spPr>
        <a:xfrm>
          <a:off x="0" y="5629275"/>
          <a:ext cx="23530560" cy="2914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30</xdr:row>
      <xdr:rowOff>148590</xdr:rowOff>
    </xdr:from>
    <xdr:to>
      <xdr:col>52</xdr:col>
      <xdr:colOff>409574</xdr:colOff>
      <xdr:row>42</xdr:row>
      <xdr:rowOff>110490</xdr:rowOff>
    </xdr:to>
    <xdr:sp macro="" textlink="" fLocksText="0">
      <xdr:nvSpPr>
        <xdr:cNvPr id="6" name="TextBox 5">
          <a:extLst>
            <a:ext uri="{FF2B5EF4-FFF2-40B4-BE49-F238E27FC236}">
              <a16:creationId xmlns:a16="http://schemas.microsoft.com/office/drawing/2014/main" id="{F0B9C373-3203-4D32-9ABD-490ABADC9F05}"/>
            </a:ext>
          </a:extLst>
        </xdr:cNvPr>
        <xdr:cNvSpPr txBox="1"/>
      </xdr:nvSpPr>
      <xdr:spPr>
        <a:xfrm>
          <a:off x="0" y="6168390"/>
          <a:ext cx="23479124" cy="22479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i="1">
              <a:solidFill>
                <a:schemeClr val="dk1"/>
              </a:solidFill>
              <a:effectLst/>
              <a:latin typeface="+mn-lt"/>
              <a:ea typeface="+mn-ea"/>
              <a:cs typeface="+mn-cs"/>
            </a:rPr>
            <a:t>Context : </a:t>
          </a:r>
          <a:endParaRPr lang="en-GB" sz="1050">
            <a:effectLst/>
          </a:endParaRPr>
        </a:p>
        <a:p>
          <a:r>
            <a:rPr lang="en-GB" sz="1050" b="1" i="1">
              <a:solidFill>
                <a:schemeClr val="dk1"/>
              </a:solidFill>
              <a:effectLst/>
              <a:latin typeface="+mn-lt"/>
              <a:ea typeface="+mn-ea"/>
              <a:cs typeface="+mn-cs"/>
            </a:rPr>
            <a:t>Stage 1  Statutory</a:t>
          </a:r>
          <a:r>
            <a:rPr lang="en-GB" sz="1050" b="1" i="1" baseline="0">
              <a:solidFill>
                <a:schemeClr val="dk1"/>
              </a:solidFill>
              <a:effectLst/>
              <a:latin typeface="+mn-lt"/>
              <a:ea typeface="+mn-ea"/>
              <a:cs typeface="+mn-cs"/>
            </a:rPr>
            <a:t> </a:t>
          </a:r>
          <a:r>
            <a:rPr lang="en-GB" sz="1050" b="1" i="1">
              <a:solidFill>
                <a:schemeClr val="dk1"/>
              </a:solidFill>
              <a:effectLst/>
              <a:latin typeface="+mn-lt"/>
              <a:ea typeface="+mn-ea"/>
              <a:cs typeface="+mn-cs"/>
            </a:rPr>
            <a:t>Timescales:</a:t>
          </a:r>
        </a:p>
        <a:p>
          <a:r>
            <a:rPr lang="en-GB" sz="1050" b="1" i="1">
              <a:solidFill>
                <a:schemeClr val="dk1"/>
              </a:solidFill>
              <a:effectLst/>
              <a:latin typeface="+mn-lt"/>
              <a:ea typeface="+mn-ea"/>
              <a:cs typeface="+mn-cs"/>
            </a:rPr>
            <a:t>- 2 w/d</a:t>
          </a:r>
          <a:r>
            <a:rPr lang="en-GB" sz="1050" b="1" i="1" baseline="0">
              <a:solidFill>
                <a:schemeClr val="dk1"/>
              </a:solidFill>
              <a:effectLst/>
              <a:latin typeface="+mn-lt"/>
              <a:ea typeface="+mn-ea"/>
              <a:cs typeface="+mn-cs"/>
            </a:rPr>
            <a:t> acknowledgement</a:t>
          </a:r>
        </a:p>
        <a:p>
          <a:r>
            <a:rPr lang="en-GB" sz="1050" b="1" i="1" baseline="0">
              <a:solidFill>
                <a:schemeClr val="dk1"/>
              </a:solidFill>
              <a:effectLst/>
              <a:latin typeface="+mn-lt"/>
              <a:ea typeface="+mn-ea"/>
              <a:cs typeface="+mn-cs"/>
            </a:rPr>
            <a:t>- 10 w/d days to make contact + 5 w/d to provide written response following this meeting (there is provision for extensions to be agreed with complainant if required).</a:t>
          </a:r>
        </a:p>
        <a:p>
          <a:endParaRPr lang="en-GB" sz="1050" b="1" i="1" baseline="0">
            <a:solidFill>
              <a:schemeClr val="dk1"/>
            </a:solidFill>
            <a:effectLst/>
            <a:latin typeface="+mn-lt"/>
            <a:ea typeface="+mn-ea"/>
            <a:cs typeface="+mn-cs"/>
          </a:endParaRPr>
        </a:p>
        <a:p>
          <a:r>
            <a:rPr lang="en-GB" sz="1050" b="1" i="1" baseline="0">
              <a:solidFill>
                <a:schemeClr val="dk1"/>
              </a:solidFill>
              <a:effectLst/>
              <a:latin typeface="+mn-lt"/>
              <a:ea typeface="+mn-ea"/>
              <a:cs typeface="+mn-cs"/>
            </a:rPr>
            <a:t>Stage 1 Corporate Timescales:</a:t>
          </a:r>
        </a:p>
        <a:p>
          <a:r>
            <a:rPr lang="en-GB" sz="1050" b="1" i="1" baseline="0">
              <a:solidFill>
                <a:schemeClr val="dk1"/>
              </a:solidFill>
              <a:effectLst/>
              <a:latin typeface="+mn-lt"/>
              <a:ea typeface="+mn-ea"/>
              <a:cs typeface="+mn-cs"/>
            </a:rPr>
            <a:t>- 10 working days to respond</a:t>
          </a:r>
        </a:p>
        <a:p>
          <a:endParaRPr lang="en-GB" sz="1050" b="1" i="1" baseline="0">
            <a:solidFill>
              <a:schemeClr val="dk1"/>
            </a:solidFill>
            <a:effectLst/>
            <a:latin typeface="+mn-lt"/>
            <a:ea typeface="+mn-ea"/>
            <a:cs typeface="+mn-cs"/>
          </a:endParaRPr>
        </a:p>
        <a:p>
          <a:r>
            <a:rPr lang="en-GB" sz="1050" b="1" i="1" baseline="0">
              <a:solidFill>
                <a:schemeClr val="dk1"/>
              </a:solidFill>
              <a:effectLst/>
              <a:latin typeface="+mn-lt"/>
              <a:ea typeface="+mn-ea"/>
              <a:cs typeface="+mn-cs"/>
            </a:rPr>
            <a:t>Data suggests that extensions aren't being routinely agreed or if they have been agreed they are not always being met.</a:t>
          </a:r>
          <a:endParaRPr lang="en-GB" sz="1050" b="1" i="1">
            <a:solidFill>
              <a:schemeClr val="dk1"/>
            </a:solidFill>
            <a:effectLst/>
            <a:latin typeface="+mn-lt"/>
            <a:ea typeface="+mn-ea"/>
            <a:cs typeface="+mn-cs"/>
          </a:endParaRPr>
        </a:p>
        <a:p>
          <a:endParaRPr lang="en-GB" sz="1050" b="1" i="1">
            <a:solidFill>
              <a:schemeClr val="dk1"/>
            </a:solidFill>
            <a:effectLst/>
            <a:latin typeface="+mn-lt"/>
            <a:ea typeface="+mn-ea"/>
            <a:cs typeface="+mn-cs"/>
          </a:endParaRPr>
        </a:p>
        <a:p>
          <a:r>
            <a:rPr lang="en-GB" sz="1050" b="1" i="1">
              <a:solidFill>
                <a:schemeClr val="dk1"/>
              </a:solidFill>
              <a:effectLst/>
              <a:latin typeface="+mn-lt"/>
              <a:ea typeface="+mn-ea"/>
              <a:cs typeface="+mn-cs"/>
            </a:rPr>
            <a:t>Goals:</a:t>
          </a:r>
          <a:r>
            <a:rPr lang="en-GB" sz="1050" b="1" i="1" baseline="0">
              <a:solidFill>
                <a:schemeClr val="dk1"/>
              </a:solidFill>
              <a:effectLst/>
              <a:latin typeface="+mn-lt"/>
              <a:ea typeface="+mn-ea"/>
              <a:cs typeface="+mn-cs"/>
            </a:rPr>
            <a:t> </a:t>
          </a:r>
          <a:endParaRPr lang="en-GB" sz="1050">
            <a:effectLst/>
          </a:endParaRPr>
        </a:p>
        <a:p>
          <a:r>
            <a:rPr lang="en-GB" sz="1050" b="1" i="1">
              <a:solidFill>
                <a:schemeClr val="dk1"/>
              </a:solidFill>
              <a:effectLst/>
              <a:latin typeface="+mn-lt"/>
              <a:ea typeface="+mn-ea"/>
              <a:cs typeface="+mn-cs"/>
            </a:rPr>
            <a:t>To meet the</a:t>
          </a:r>
          <a:r>
            <a:rPr lang="en-GB" sz="1050" b="1" i="1" baseline="0">
              <a:solidFill>
                <a:schemeClr val="dk1"/>
              </a:solidFill>
              <a:effectLst/>
              <a:latin typeface="+mn-lt"/>
              <a:ea typeface="+mn-ea"/>
              <a:cs typeface="+mn-cs"/>
            </a:rPr>
            <a:t> above timescales</a:t>
          </a:r>
        </a:p>
        <a:p>
          <a:r>
            <a:rPr lang="en-GB" sz="1050" b="1" i="1" baseline="0">
              <a:solidFill>
                <a:schemeClr val="dk1"/>
              </a:solidFill>
              <a:effectLst/>
              <a:latin typeface="+mn-lt"/>
              <a:ea typeface="+mn-ea"/>
              <a:cs typeface="+mn-cs"/>
            </a:rPr>
            <a:t>Staff to agree extensions</a:t>
          </a:r>
        </a:p>
        <a:p>
          <a:endParaRPr lang="en-GB" sz="1050" b="1" i="1">
            <a:solidFill>
              <a:schemeClr val="dk1"/>
            </a:solidFill>
            <a:effectLst/>
            <a:latin typeface="+mn-lt"/>
            <a:ea typeface="+mn-ea"/>
            <a:cs typeface="+mn-cs"/>
          </a:endParaRPr>
        </a:p>
        <a:p>
          <a:r>
            <a:rPr lang="en-GB" sz="1050" b="1" i="1">
              <a:solidFill>
                <a:schemeClr val="dk1"/>
              </a:solidFill>
              <a:effectLst/>
              <a:latin typeface="+mn-lt"/>
              <a:ea typeface="+mn-ea"/>
              <a:cs typeface="+mn-cs"/>
            </a:rPr>
            <a:t>Key Actions</a:t>
          </a:r>
          <a:r>
            <a:rPr lang="en-GB" sz="1050" b="1" i="1" baseline="0">
              <a:solidFill>
                <a:schemeClr val="dk1"/>
              </a:solidFill>
              <a:effectLst/>
              <a:latin typeface="+mn-lt"/>
              <a:ea typeface="+mn-ea"/>
              <a:cs typeface="+mn-cs"/>
            </a:rPr>
            <a:t>:</a:t>
          </a:r>
        </a:p>
        <a:p>
          <a:r>
            <a:rPr lang="en-GB" sz="1050" b="1" i="1" baseline="0">
              <a:solidFill>
                <a:schemeClr val="dk1"/>
              </a:solidFill>
              <a:effectLst/>
              <a:latin typeface="+mn-lt"/>
              <a:ea typeface="+mn-ea"/>
              <a:cs typeface="+mn-cs"/>
            </a:rPr>
            <a:t>Continue to raise awareness of the process with staff. </a:t>
          </a:r>
          <a:endParaRPr lang="en-GB" sz="1050">
            <a:effectLst/>
          </a:endParaRPr>
        </a:p>
      </xdr:txBody>
    </xdr:sp>
    <xdr:clientData/>
  </xdr:twoCellAnchor>
  <xdr:twoCellAnchor>
    <xdr:from>
      <xdr:col>27</xdr:col>
      <xdr:colOff>645794</xdr:colOff>
      <xdr:row>10</xdr:row>
      <xdr:rowOff>156210</xdr:rowOff>
    </xdr:from>
    <xdr:to>
      <xdr:col>49</xdr:col>
      <xdr:colOff>327660</xdr:colOff>
      <xdr:row>28</xdr:row>
      <xdr:rowOff>175260</xdr:rowOff>
    </xdr:to>
    <xdr:graphicFrame macro="">
      <xdr:nvGraphicFramePr>
        <xdr:cNvPr id="7" name="Chart 6">
          <a:extLst>
            <a:ext uri="{FF2B5EF4-FFF2-40B4-BE49-F238E27FC236}">
              <a16:creationId xmlns:a16="http://schemas.microsoft.com/office/drawing/2014/main" id="{7B18A3CC-C3A5-4107-9252-5862D6636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11429</xdr:colOff>
      <xdr:row>52</xdr:row>
      <xdr:rowOff>36194</xdr:rowOff>
    </xdr:from>
    <xdr:to>
      <xdr:col>23</xdr:col>
      <xdr:colOff>198120</xdr:colOff>
      <xdr:row>72</xdr:row>
      <xdr:rowOff>137159</xdr:rowOff>
    </xdr:to>
    <xdr:graphicFrame macro="">
      <xdr:nvGraphicFramePr>
        <xdr:cNvPr id="8" name="Chart 7">
          <a:extLst>
            <a:ext uri="{FF2B5EF4-FFF2-40B4-BE49-F238E27FC236}">
              <a16:creationId xmlns:a16="http://schemas.microsoft.com/office/drawing/2014/main" id="{F07F6AF9-96A9-4DC8-BBDA-C52360D9B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643890</xdr:colOff>
      <xdr:row>52</xdr:row>
      <xdr:rowOff>24765</xdr:rowOff>
    </xdr:from>
    <xdr:to>
      <xdr:col>49</xdr:col>
      <xdr:colOff>182880</xdr:colOff>
      <xdr:row>72</xdr:row>
      <xdr:rowOff>167640</xdr:rowOff>
    </xdr:to>
    <xdr:graphicFrame macro="">
      <xdr:nvGraphicFramePr>
        <xdr:cNvPr id="12" name="Chart 9">
          <a:extLst>
            <a:ext uri="{FF2B5EF4-FFF2-40B4-BE49-F238E27FC236}">
              <a16:creationId xmlns:a16="http://schemas.microsoft.com/office/drawing/2014/main" id="{8E914B52-487B-4D50-BA13-69DCAE4B1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51435</xdr:rowOff>
    </xdr:from>
    <xdr:to>
      <xdr:col>53</xdr:col>
      <xdr:colOff>7620</xdr:colOff>
      <xdr:row>74</xdr:row>
      <xdr:rowOff>152400</xdr:rowOff>
    </xdr:to>
    <xdr:sp macro="" textlink="">
      <xdr:nvSpPr>
        <xdr:cNvPr id="9" name="TextBox 8">
          <a:extLst>
            <a:ext uri="{FF2B5EF4-FFF2-40B4-BE49-F238E27FC236}">
              <a16:creationId xmlns:a16="http://schemas.microsoft.com/office/drawing/2014/main" id="{AD98011B-CA81-49E5-87CF-8F6C8CB917BB}"/>
            </a:ext>
          </a:extLst>
        </xdr:cNvPr>
        <xdr:cNvSpPr txBox="1"/>
      </xdr:nvSpPr>
      <xdr:spPr>
        <a:xfrm>
          <a:off x="0" y="13820775"/>
          <a:ext cx="23568660" cy="28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9526</xdr:colOff>
      <xdr:row>74</xdr:row>
      <xdr:rowOff>148590</xdr:rowOff>
    </xdr:from>
    <xdr:to>
      <xdr:col>53</xdr:col>
      <xdr:colOff>3811</xdr:colOff>
      <xdr:row>85</xdr:row>
      <xdr:rowOff>110490</xdr:rowOff>
    </xdr:to>
    <xdr:sp macro="" textlink="" fLocksText="0">
      <xdr:nvSpPr>
        <xdr:cNvPr id="11" name="TextBox 10">
          <a:extLst>
            <a:ext uri="{FF2B5EF4-FFF2-40B4-BE49-F238E27FC236}">
              <a16:creationId xmlns:a16="http://schemas.microsoft.com/office/drawing/2014/main" id="{5916FF4B-A427-424B-AF46-7BDD979E3CFD}"/>
            </a:ext>
          </a:extLst>
        </xdr:cNvPr>
        <xdr:cNvSpPr txBox="1"/>
      </xdr:nvSpPr>
      <xdr:spPr>
        <a:xfrm>
          <a:off x="9526" y="14683740"/>
          <a:ext cx="23492460" cy="20574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Stage 2 statutory timescales:</a:t>
          </a:r>
        </a:p>
        <a:p>
          <a:r>
            <a:rPr lang="en-GB" sz="1100" b="1" i="1">
              <a:solidFill>
                <a:schemeClr val="dk1"/>
              </a:solidFill>
              <a:effectLst/>
              <a:latin typeface="+mn-lt"/>
              <a:ea typeface="+mn-ea"/>
              <a:cs typeface="+mn-cs"/>
            </a:rPr>
            <a:t>-</a:t>
          </a:r>
          <a:r>
            <a:rPr lang="en-GB" sz="1100" b="1" i="1" baseline="0">
              <a:solidFill>
                <a:schemeClr val="dk1"/>
              </a:solidFill>
              <a:effectLst/>
              <a:latin typeface="+mn-lt"/>
              <a:ea typeface="+mn-ea"/>
              <a:cs typeface="+mn-cs"/>
            </a:rPr>
            <a:t> 25 working days to provide a report and response letter (there is provision for up to 6 month extension if required).</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Stage 2 Corporate</a:t>
          </a:r>
          <a:r>
            <a:rPr lang="en-GB" sz="1100" b="1" i="1" baseline="0">
              <a:solidFill>
                <a:schemeClr val="dk1"/>
              </a:solidFill>
              <a:effectLst/>
              <a:latin typeface="+mn-lt"/>
              <a:ea typeface="+mn-ea"/>
              <a:cs typeface="+mn-cs"/>
            </a:rPr>
            <a:t> timescales:</a:t>
          </a:r>
        </a:p>
        <a:p>
          <a:r>
            <a:rPr lang="en-GB" sz="1100" b="1" i="1" baseline="0">
              <a:solidFill>
                <a:schemeClr val="dk1"/>
              </a:solidFill>
              <a:effectLst/>
              <a:latin typeface="+mn-lt"/>
              <a:ea typeface="+mn-ea"/>
              <a:cs typeface="+mn-cs"/>
            </a:rPr>
            <a:t>- 20 working days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To continuing</a:t>
          </a:r>
          <a:r>
            <a:rPr lang="en-GB" sz="1100" b="1" i="1" baseline="0">
              <a:solidFill>
                <a:schemeClr val="dk1"/>
              </a:solidFill>
              <a:effectLst/>
              <a:latin typeface="+mn-lt"/>
              <a:ea typeface="+mn-ea"/>
              <a:cs typeface="+mn-cs"/>
            </a:rPr>
            <a:t> monitoring these timescales.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p>
        <a:p>
          <a:r>
            <a:rPr lang="en-GB" sz="1100" b="1" i="1" baseline="0">
              <a:solidFill>
                <a:schemeClr val="dk1"/>
              </a:solidFill>
              <a:effectLst/>
              <a:latin typeface="+mn-lt"/>
              <a:ea typeface="+mn-ea"/>
              <a:cs typeface="+mn-cs"/>
            </a:rPr>
            <a:t>Continue monitoring these timescales</a:t>
          </a:r>
        </a:p>
        <a:p>
          <a:r>
            <a:rPr lang="en-GB" sz="1100" b="1" i="1" baseline="0">
              <a:solidFill>
                <a:schemeClr val="dk1"/>
              </a:solidFill>
              <a:effectLst/>
              <a:latin typeface="+mn-lt"/>
              <a:ea typeface="+mn-ea"/>
              <a:cs typeface="+mn-cs"/>
            </a:rPr>
            <a:t>Continuing to increase our pool of IIOs. </a:t>
          </a:r>
          <a:endParaRPr lang="en-GB">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63</xdr:col>
      <xdr:colOff>180975</xdr:colOff>
      <xdr:row>0</xdr:row>
      <xdr:rowOff>0</xdr:rowOff>
    </xdr:from>
    <xdr:to>
      <xdr:col>68</xdr:col>
      <xdr:colOff>34212</xdr:colOff>
      <xdr:row>3</xdr:row>
      <xdr:rowOff>186758</xdr:rowOff>
    </xdr:to>
    <xdr:pic>
      <xdr:nvPicPr>
        <xdr:cNvPr id="2" name="Picture 1">
          <a:extLst>
            <a:ext uri="{FF2B5EF4-FFF2-40B4-BE49-F238E27FC236}">
              <a16:creationId xmlns:a16="http://schemas.microsoft.com/office/drawing/2014/main" id="{150EFE3F-E7C6-4BE5-AC3A-65F55141BE4A}"/>
            </a:ext>
          </a:extLst>
        </xdr:cNvPr>
        <xdr:cNvPicPr>
          <a:picLocks noChangeAspect="1"/>
        </xdr:cNvPicPr>
      </xdr:nvPicPr>
      <xdr:blipFill>
        <a:blip xmlns:r="http://schemas.openxmlformats.org/officeDocument/2006/relationships" r:embed="rId1"/>
        <a:stretch>
          <a:fillRect/>
        </a:stretch>
      </xdr:blipFill>
      <xdr:spPr>
        <a:xfrm>
          <a:off x="27750135" y="0"/>
          <a:ext cx="1702992" cy="864938"/>
        </a:xfrm>
        <a:prstGeom prst="rect">
          <a:avLst/>
        </a:prstGeom>
      </xdr:spPr>
    </xdr:pic>
    <xdr:clientData/>
  </xdr:twoCellAnchor>
  <xdr:twoCellAnchor editAs="oneCell">
    <xdr:from>
      <xdr:col>1</xdr:col>
      <xdr:colOff>0</xdr:colOff>
      <xdr:row>0</xdr:row>
      <xdr:rowOff>0</xdr:rowOff>
    </xdr:from>
    <xdr:to>
      <xdr:col>1</xdr:col>
      <xdr:colOff>606425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B50EE4CB-5FD7-4BEE-B919-7B84062447D4}"/>
            </a:ext>
          </a:extLst>
        </xdr:cNvPr>
        <xdr:cNvPicPr>
          <a:picLocks noChangeAspect="1"/>
        </xdr:cNvPicPr>
      </xdr:nvPicPr>
      <xdr:blipFill>
        <a:blip xmlns:r="http://schemas.openxmlformats.org/officeDocument/2006/relationships" r:embed="rId3"/>
        <a:stretch>
          <a:fillRect/>
        </a:stretch>
      </xdr:blipFill>
      <xdr:spPr>
        <a:xfrm>
          <a:off x="609600" y="0"/>
          <a:ext cx="601980" cy="607732"/>
        </a:xfrm>
        <a:prstGeom prst="rect">
          <a:avLst/>
        </a:prstGeom>
      </xdr:spPr>
    </xdr:pic>
    <xdr:clientData/>
  </xdr:twoCellAnchor>
  <xdr:twoCellAnchor>
    <xdr:from>
      <xdr:col>2</xdr:col>
      <xdr:colOff>22858</xdr:colOff>
      <xdr:row>10</xdr:row>
      <xdr:rowOff>83820</xdr:rowOff>
    </xdr:from>
    <xdr:to>
      <xdr:col>23</xdr:col>
      <xdr:colOff>175259</xdr:colOff>
      <xdr:row>29</xdr:row>
      <xdr:rowOff>99060</xdr:rowOff>
    </xdr:to>
    <xdr:graphicFrame macro="">
      <xdr:nvGraphicFramePr>
        <xdr:cNvPr id="4" name="Chart 3">
          <a:extLst>
            <a:ext uri="{FF2B5EF4-FFF2-40B4-BE49-F238E27FC236}">
              <a16:creationId xmlns:a16="http://schemas.microsoft.com/office/drawing/2014/main" id="{762CA3A5-F3FD-4AED-921E-2E7541AF6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29</xdr:row>
      <xdr:rowOff>20955</xdr:rowOff>
    </xdr:from>
    <xdr:to>
      <xdr:col>52</xdr:col>
      <xdr:colOff>403860</xdr:colOff>
      <xdr:row>30</xdr:row>
      <xdr:rowOff>129540</xdr:rowOff>
    </xdr:to>
    <xdr:sp macro="" textlink="">
      <xdr:nvSpPr>
        <xdr:cNvPr id="5" name="TextBox 4">
          <a:extLst>
            <a:ext uri="{FF2B5EF4-FFF2-40B4-BE49-F238E27FC236}">
              <a16:creationId xmlns:a16="http://schemas.microsoft.com/office/drawing/2014/main" id="{F827D5BC-F1EA-4272-8E38-87BEC0145CF5}"/>
            </a:ext>
          </a:extLst>
        </xdr:cNvPr>
        <xdr:cNvSpPr txBox="1"/>
      </xdr:nvSpPr>
      <xdr:spPr>
        <a:xfrm>
          <a:off x="0" y="5629275"/>
          <a:ext cx="23530560" cy="2914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30</xdr:row>
      <xdr:rowOff>147955</xdr:rowOff>
    </xdr:from>
    <xdr:to>
      <xdr:col>52</xdr:col>
      <xdr:colOff>402772</xdr:colOff>
      <xdr:row>42</xdr:row>
      <xdr:rowOff>118110</xdr:rowOff>
    </xdr:to>
    <xdr:sp macro="" textlink="" fLocksText="0">
      <xdr:nvSpPr>
        <xdr:cNvPr id="6" name="TextBox 5">
          <a:extLst>
            <a:ext uri="{FF2B5EF4-FFF2-40B4-BE49-F238E27FC236}">
              <a16:creationId xmlns:a16="http://schemas.microsoft.com/office/drawing/2014/main" id="{011B3B23-26FD-498E-B703-C80625A658F5}"/>
            </a:ext>
          </a:extLst>
        </xdr:cNvPr>
        <xdr:cNvSpPr txBox="1"/>
      </xdr:nvSpPr>
      <xdr:spPr>
        <a:xfrm>
          <a:off x="0" y="6320155"/>
          <a:ext cx="23632886" cy="2321469"/>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050">
            <a:effectLst/>
          </a:endParaRPr>
        </a:p>
        <a:p>
          <a:r>
            <a:rPr lang="en-GB" sz="1100" b="1" i="1">
              <a:solidFill>
                <a:schemeClr val="dk1"/>
              </a:solidFill>
              <a:effectLst/>
              <a:latin typeface="+mn-lt"/>
              <a:ea typeface="+mn-ea"/>
              <a:cs typeface="+mn-cs"/>
            </a:rPr>
            <a:t>Stage 1  Statutory</a:t>
          </a:r>
          <a:r>
            <a:rPr lang="en-GB" sz="1100" b="1" i="1" baseline="0">
              <a:solidFill>
                <a:schemeClr val="dk1"/>
              </a:solidFill>
              <a:effectLst/>
              <a:latin typeface="+mn-lt"/>
              <a:ea typeface="+mn-ea"/>
              <a:cs typeface="+mn-cs"/>
            </a:rPr>
            <a:t> </a:t>
          </a:r>
          <a:r>
            <a:rPr lang="en-GB" sz="1100" b="1" i="1">
              <a:solidFill>
                <a:schemeClr val="dk1"/>
              </a:solidFill>
              <a:effectLst/>
              <a:latin typeface="+mn-lt"/>
              <a:ea typeface="+mn-ea"/>
              <a:cs typeface="+mn-cs"/>
            </a:rPr>
            <a:t>Timescales:</a:t>
          </a:r>
          <a:endParaRPr lang="en-GB">
            <a:effectLst/>
          </a:endParaRPr>
        </a:p>
        <a:p>
          <a:r>
            <a:rPr lang="en-GB" sz="1100" b="1" i="1">
              <a:solidFill>
                <a:schemeClr val="dk1"/>
              </a:solidFill>
              <a:effectLst/>
              <a:latin typeface="+mn-lt"/>
              <a:ea typeface="+mn-ea"/>
              <a:cs typeface="+mn-cs"/>
            </a:rPr>
            <a:t>- 2 w/d</a:t>
          </a:r>
          <a:r>
            <a:rPr lang="en-GB" sz="1100" b="1" i="1" baseline="0">
              <a:solidFill>
                <a:schemeClr val="dk1"/>
              </a:solidFill>
              <a:effectLst/>
              <a:latin typeface="+mn-lt"/>
              <a:ea typeface="+mn-ea"/>
              <a:cs typeface="+mn-cs"/>
            </a:rPr>
            <a:t> acknowledgement</a:t>
          </a:r>
          <a:endParaRPr lang="en-GB">
            <a:effectLst/>
          </a:endParaRPr>
        </a:p>
        <a:p>
          <a:r>
            <a:rPr lang="en-GB" sz="1100" b="1" i="1" baseline="0">
              <a:solidFill>
                <a:schemeClr val="dk1"/>
              </a:solidFill>
              <a:effectLst/>
              <a:latin typeface="+mn-lt"/>
              <a:ea typeface="+mn-ea"/>
              <a:cs typeface="+mn-cs"/>
            </a:rPr>
            <a:t>- 10 w/d days to make contact + 5 w/d to provide written response following this meeting (there is provision for extensions to be agreed with complainant if required).</a:t>
          </a:r>
          <a:endParaRPr lang="en-GB">
            <a:effectLst/>
          </a:endParaRPr>
        </a:p>
        <a:p>
          <a:endParaRPr lang="en-GB" sz="1100" b="1" i="1" baseline="0">
            <a:solidFill>
              <a:schemeClr val="dk1"/>
            </a:solidFill>
            <a:effectLst/>
            <a:latin typeface="+mn-lt"/>
            <a:ea typeface="+mn-ea"/>
            <a:cs typeface="+mn-cs"/>
          </a:endParaRPr>
        </a:p>
        <a:p>
          <a:r>
            <a:rPr lang="en-GB" sz="1100" b="1" i="1" baseline="0">
              <a:solidFill>
                <a:schemeClr val="dk1"/>
              </a:solidFill>
              <a:effectLst/>
              <a:latin typeface="+mn-lt"/>
              <a:ea typeface="+mn-ea"/>
              <a:cs typeface="+mn-cs"/>
            </a:rPr>
            <a:t>Stage 1 Corporate Timescales:</a:t>
          </a:r>
          <a:endParaRPr lang="en-GB">
            <a:effectLst/>
          </a:endParaRPr>
        </a:p>
        <a:p>
          <a:r>
            <a:rPr lang="en-GB" sz="1100" b="1" i="1" baseline="0">
              <a:solidFill>
                <a:schemeClr val="dk1"/>
              </a:solidFill>
              <a:effectLst/>
              <a:latin typeface="+mn-lt"/>
              <a:ea typeface="+mn-ea"/>
              <a:cs typeface="+mn-cs"/>
            </a:rPr>
            <a:t>- 10 working days to respond</a:t>
          </a:r>
          <a:endParaRPr lang="en-GB">
            <a:effectLst/>
          </a:endParaRPr>
        </a:p>
        <a:p>
          <a:endParaRPr lang="en-GB" sz="1100" b="1" i="1" baseline="0">
            <a:solidFill>
              <a:schemeClr val="dk1"/>
            </a:solidFill>
            <a:effectLst/>
            <a:latin typeface="+mn-lt"/>
            <a:ea typeface="+mn-ea"/>
            <a:cs typeface="+mn-cs"/>
          </a:endParaRPr>
        </a:p>
        <a:p>
          <a:r>
            <a:rPr lang="en-GB" sz="1100" b="1" i="1" baseline="0">
              <a:solidFill>
                <a:schemeClr val="dk1"/>
              </a:solidFill>
              <a:effectLst/>
              <a:latin typeface="+mn-lt"/>
              <a:ea typeface="+mn-ea"/>
              <a:cs typeface="+mn-cs"/>
            </a:rPr>
            <a:t>Data suggests that extensions aren't being routinely agreed or if they have been agreed they are not always being met.</a:t>
          </a:r>
          <a:endParaRPr lang="en-GB" sz="1050">
            <a:effectLst/>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sz="1050">
            <a:effectLst/>
          </a:endParaRPr>
        </a:p>
        <a:p>
          <a:r>
            <a:rPr lang="en-GB" sz="1100" b="1" i="1">
              <a:solidFill>
                <a:schemeClr val="dk1"/>
              </a:solidFill>
              <a:effectLst/>
              <a:latin typeface="+mn-lt"/>
              <a:ea typeface="+mn-ea"/>
              <a:cs typeface="+mn-cs"/>
            </a:rPr>
            <a:t>To meet the</a:t>
          </a:r>
          <a:r>
            <a:rPr lang="en-GB" sz="1100" b="1" i="1" baseline="0">
              <a:solidFill>
                <a:schemeClr val="dk1"/>
              </a:solidFill>
              <a:effectLst/>
              <a:latin typeface="+mn-lt"/>
              <a:ea typeface="+mn-ea"/>
              <a:cs typeface="+mn-cs"/>
            </a:rPr>
            <a:t> above timescales</a:t>
          </a:r>
          <a:endParaRPr lang="en-GB" sz="1050">
            <a:effectLst/>
          </a:endParaRPr>
        </a:p>
        <a:p>
          <a:r>
            <a:rPr lang="en-GB" sz="1100" b="1" i="1" baseline="0">
              <a:solidFill>
                <a:schemeClr val="dk1"/>
              </a:solidFill>
              <a:effectLst/>
              <a:latin typeface="+mn-lt"/>
              <a:ea typeface="+mn-ea"/>
              <a:cs typeface="+mn-cs"/>
            </a:rPr>
            <a:t>Staff to agree extensions</a:t>
          </a:r>
          <a:endParaRPr lang="en-GB" sz="1050">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sz="1050">
            <a:effectLst/>
          </a:endParaRPr>
        </a:p>
        <a:p>
          <a:r>
            <a:rPr lang="en-GB" sz="1100" b="1" i="1" baseline="0">
              <a:solidFill>
                <a:schemeClr val="dk1"/>
              </a:solidFill>
              <a:effectLst/>
              <a:latin typeface="+mn-lt"/>
              <a:ea typeface="+mn-ea"/>
              <a:cs typeface="+mn-cs"/>
            </a:rPr>
            <a:t>Continue to raise awarenress of the process with staff. </a:t>
          </a:r>
          <a:endParaRPr lang="en-GB" sz="1050">
            <a:effectLst/>
          </a:endParaRPr>
        </a:p>
        <a:p>
          <a:endParaRPr lang="en-GB" sz="1050">
            <a:effectLst/>
          </a:endParaRPr>
        </a:p>
      </xdr:txBody>
    </xdr:sp>
    <xdr:clientData/>
  </xdr:twoCellAnchor>
  <xdr:twoCellAnchor>
    <xdr:from>
      <xdr:col>27</xdr:col>
      <xdr:colOff>645794</xdr:colOff>
      <xdr:row>10</xdr:row>
      <xdr:rowOff>156210</xdr:rowOff>
    </xdr:from>
    <xdr:to>
      <xdr:col>49</xdr:col>
      <xdr:colOff>327660</xdr:colOff>
      <xdr:row>28</xdr:row>
      <xdr:rowOff>175260</xdr:rowOff>
    </xdr:to>
    <xdr:graphicFrame macro="">
      <xdr:nvGraphicFramePr>
        <xdr:cNvPr id="7" name="Chart 6">
          <a:extLst>
            <a:ext uri="{FF2B5EF4-FFF2-40B4-BE49-F238E27FC236}">
              <a16:creationId xmlns:a16="http://schemas.microsoft.com/office/drawing/2014/main" id="{59B4761F-528B-4F1E-943E-7974FBECB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11429</xdr:colOff>
      <xdr:row>52</xdr:row>
      <xdr:rowOff>36194</xdr:rowOff>
    </xdr:from>
    <xdr:to>
      <xdr:col>23</xdr:col>
      <xdr:colOff>198120</xdr:colOff>
      <xdr:row>72</xdr:row>
      <xdr:rowOff>137159</xdr:rowOff>
    </xdr:to>
    <xdr:graphicFrame macro="">
      <xdr:nvGraphicFramePr>
        <xdr:cNvPr id="8" name="Chart 7">
          <a:extLst>
            <a:ext uri="{FF2B5EF4-FFF2-40B4-BE49-F238E27FC236}">
              <a16:creationId xmlns:a16="http://schemas.microsoft.com/office/drawing/2014/main" id="{28772D29-4954-4C3A-80B9-2706823684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643890</xdr:colOff>
      <xdr:row>52</xdr:row>
      <xdr:rowOff>24765</xdr:rowOff>
    </xdr:from>
    <xdr:to>
      <xdr:col>49</xdr:col>
      <xdr:colOff>182880</xdr:colOff>
      <xdr:row>72</xdr:row>
      <xdr:rowOff>167640</xdr:rowOff>
    </xdr:to>
    <xdr:graphicFrame macro="">
      <xdr:nvGraphicFramePr>
        <xdr:cNvPr id="9" name="Chart 8">
          <a:extLst>
            <a:ext uri="{FF2B5EF4-FFF2-40B4-BE49-F238E27FC236}">
              <a16:creationId xmlns:a16="http://schemas.microsoft.com/office/drawing/2014/main" id="{12778FB4-FAEC-4523-B728-5CD90EE35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51435</xdr:rowOff>
    </xdr:from>
    <xdr:to>
      <xdr:col>53</xdr:col>
      <xdr:colOff>7620</xdr:colOff>
      <xdr:row>74</xdr:row>
      <xdr:rowOff>152400</xdr:rowOff>
    </xdr:to>
    <xdr:sp macro="" textlink="">
      <xdr:nvSpPr>
        <xdr:cNvPr id="10" name="TextBox 9">
          <a:extLst>
            <a:ext uri="{FF2B5EF4-FFF2-40B4-BE49-F238E27FC236}">
              <a16:creationId xmlns:a16="http://schemas.microsoft.com/office/drawing/2014/main" id="{F9E10802-C183-4DCD-B0E3-E8D06669CC7D}"/>
            </a:ext>
          </a:extLst>
        </xdr:cNvPr>
        <xdr:cNvSpPr txBox="1"/>
      </xdr:nvSpPr>
      <xdr:spPr>
        <a:xfrm>
          <a:off x="0" y="13820775"/>
          <a:ext cx="23568660" cy="28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74</xdr:row>
      <xdr:rowOff>168910</xdr:rowOff>
    </xdr:from>
    <xdr:to>
      <xdr:col>53</xdr:col>
      <xdr:colOff>25582</xdr:colOff>
      <xdr:row>84</xdr:row>
      <xdr:rowOff>129812</xdr:rowOff>
    </xdr:to>
    <xdr:sp macro="" textlink="" fLocksText="0">
      <xdr:nvSpPr>
        <xdr:cNvPr id="67" name="TextBox 10">
          <a:extLst>
            <a:ext uri="{FF2B5EF4-FFF2-40B4-BE49-F238E27FC236}">
              <a16:creationId xmlns:a16="http://schemas.microsoft.com/office/drawing/2014/main" id="{1D581319-C7BB-452D-80BB-1ED7E84DE11D}"/>
            </a:ext>
          </a:extLst>
        </xdr:cNvPr>
        <xdr:cNvSpPr txBox="1"/>
      </xdr:nvSpPr>
      <xdr:spPr>
        <a:xfrm>
          <a:off x="0" y="15093224"/>
          <a:ext cx="23680239" cy="192033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Stage 2 statutory timescales:</a:t>
          </a:r>
          <a:endParaRPr lang="en-GB">
            <a:effectLst/>
          </a:endParaRPr>
        </a:p>
        <a:p>
          <a:r>
            <a:rPr lang="en-GB" sz="1100" b="1" i="1">
              <a:solidFill>
                <a:schemeClr val="dk1"/>
              </a:solidFill>
              <a:effectLst/>
              <a:latin typeface="+mn-lt"/>
              <a:ea typeface="+mn-ea"/>
              <a:cs typeface="+mn-cs"/>
            </a:rPr>
            <a:t>-</a:t>
          </a:r>
          <a:r>
            <a:rPr lang="en-GB" sz="1100" b="1" i="1" baseline="0">
              <a:solidFill>
                <a:schemeClr val="dk1"/>
              </a:solidFill>
              <a:effectLst/>
              <a:latin typeface="+mn-lt"/>
              <a:ea typeface="+mn-ea"/>
              <a:cs typeface="+mn-cs"/>
            </a:rPr>
            <a:t> 25 working days to provide a report and response letter (there is provision for up to 6 month extension if required).</a:t>
          </a:r>
        </a:p>
        <a:p>
          <a:endParaRPr lang="en-GB">
            <a:effectLst/>
          </a:endParaRPr>
        </a:p>
        <a:p>
          <a:r>
            <a:rPr lang="en-GB" sz="1100" b="1" i="1">
              <a:solidFill>
                <a:schemeClr val="dk1"/>
              </a:solidFill>
              <a:effectLst/>
              <a:latin typeface="+mn-lt"/>
              <a:ea typeface="+mn-ea"/>
              <a:cs typeface="+mn-cs"/>
            </a:rPr>
            <a:t>Stage 2 Corporate</a:t>
          </a:r>
          <a:r>
            <a:rPr lang="en-GB" sz="1100" b="1" i="1" baseline="0">
              <a:solidFill>
                <a:schemeClr val="dk1"/>
              </a:solidFill>
              <a:effectLst/>
              <a:latin typeface="+mn-lt"/>
              <a:ea typeface="+mn-ea"/>
              <a:cs typeface="+mn-cs"/>
            </a:rPr>
            <a:t> timescales:</a:t>
          </a:r>
          <a:endParaRPr lang="en-GB">
            <a:effectLst/>
          </a:endParaRPr>
        </a:p>
        <a:p>
          <a:r>
            <a:rPr lang="en-GB" sz="1100" b="1" i="1" baseline="0">
              <a:solidFill>
                <a:schemeClr val="dk1"/>
              </a:solidFill>
              <a:effectLst/>
              <a:latin typeface="+mn-lt"/>
              <a:ea typeface="+mn-ea"/>
              <a:cs typeface="+mn-cs"/>
            </a:rPr>
            <a:t>- 20 working days</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To continuing</a:t>
          </a:r>
          <a:r>
            <a:rPr lang="en-GB" sz="1100" b="1" i="1" baseline="0">
              <a:solidFill>
                <a:schemeClr val="dk1"/>
              </a:solidFill>
              <a:effectLst/>
              <a:latin typeface="+mn-lt"/>
              <a:ea typeface="+mn-ea"/>
              <a:cs typeface="+mn-cs"/>
            </a:rPr>
            <a:t> monitoring these timescales.</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a:p>
          <a:r>
            <a:rPr lang="en-GB" sz="1100" b="1" i="1" baseline="0">
              <a:solidFill>
                <a:schemeClr val="dk1"/>
              </a:solidFill>
              <a:effectLst/>
              <a:latin typeface="+mn-lt"/>
              <a:ea typeface="+mn-ea"/>
              <a:cs typeface="+mn-cs"/>
            </a:rPr>
            <a:t>Continue monitoring these timescales</a:t>
          </a:r>
          <a:endParaRPr lang="en-GB">
            <a:effectLst/>
          </a:endParaRPr>
        </a:p>
        <a:p>
          <a:r>
            <a:rPr lang="en-GB" sz="1100" b="1" i="1" baseline="0">
              <a:solidFill>
                <a:schemeClr val="dk1"/>
              </a:solidFill>
              <a:effectLst/>
              <a:latin typeface="+mn-lt"/>
              <a:ea typeface="+mn-ea"/>
              <a:cs typeface="+mn-cs"/>
            </a:rPr>
            <a:t>Continuing to increase our pool of Independant Investigating Officers. </a:t>
          </a:r>
          <a:endParaRPr lang="en-GB">
            <a:effectLst/>
          </a:endParaRPr>
        </a:p>
        <a:p>
          <a:endParaRPr lang="en-GB" sz="1100" b="1" i="1">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312420</xdr:colOff>
      <xdr:row>11</xdr:row>
      <xdr:rowOff>51435</xdr:rowOff>
    </xdr:from>
    <xdr:to>
      <xdr:col>9</xdr:col>
      <xdr:colOff>342900</xdr:colOff>
      <xdr:row>25</xdr:row>
      <xdr:rowOff>173355</xdr:rowOff>
    </xdr:to>
    <xdr:graphicFrame macro="">
      <xdr:nvGraphicFramePr>
        <xdr:cNvPr id="2" name="Chart 1">
          <a:extLst>
            <a:ext uri="{FF2B5EF4-FFF2-40B4-BE49-F238E27FC236}">
              <a16:creationId xmlns:a16="http://schemas.microsoft.com/office/drawing/2014/main" id="{DA2AF0EC-D02E-4709-A1F5-140A44D0B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426720</xdr:colOff>
      <xdr:row>26</xdr:row>
      <xdr:rowOff>91440</xdr:rowOff>
    </xdr:from>
    <xdr:to>
      <xdr:col>9</xdr:col>
      <xdr:colOff>403860</xdr:colOff>
      <xdr:row>28</xdr:row>
      <xdr:rowOff>15240</xdr:rowOff>
    </xdr:to>
    <xdr:sp macro="" textlink="">
      <xdr:nvSpPr>
        <xdr:cNvPr id="3" name="TextBox 2">
          <a:extLst>
            <a:ext uri="{FF2B5EF4-FFF2-40B4-BE49-F238E27FC236}">
              <a16:creationId xmlns:a16="http://schemas.microsoft.com/office/drawing/2014/main" id="{07AFB6E6-3F19-46A4-BC98-3F8B881B64EC}"/>
            </a:ext>
          </a:extLst>
        </xdr:cNvPr>
        <xdr:cNvSpPr txBox="1"/>
      </xdr:nvSpPr>
      <xdr:spPr>
        <a:xfrm>
          <a:off x="1638300" y="5120640"/>
          <a:ext cx="461772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2</xdr:col>
      <xdr:colOff>427991</xdr:colOff>
      <xdr:row>28</xdr:row>
      <xdr:rowOff>26035</xdr:rowOff>
    </xdr:from>
    <xdr:to>
      <xdr:col>9</xdr:col>
      <xdr:colOff>392430</xdr:colOff>
      <xdr:row>36</xdr:row>
      <xdr:rowOff>76200</xdr:rowOff>
    </xdr:to>
    <xdr:sp macro="" textlink="" fLocksText="0">
      <xdr:nvSpPr>
        <xdr:cNvPr id="4" name="TextBox 3">
          <a:extLst>
            <a:ext uri="{FF2B5EF4-FFF2-40B4-BE49-F238E27FC236}">
              <a16:creationId xmlns:a16="http://schemas.microsoft.com/office/drawing/2014/main" id="{409E4DCB-8932-4A7C-B75B-8F3352B92D03}"/>
            </a:ext>
          </a:extLst>
        </xdr:cNvPr>
        <xdr:cNvSpPr txBox="1"/>
      </xdr:nvSpPr>
      <xdr:spPr>
        <a:xfrm>
          <a:off x="1645921" y="5427345"/>
          <a:ext cx="4598669" cy="15068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The</a:t>
          </a:r>
          <a:r>
            <a:rPr lang="en-GB" sz="1100" kern="1200" baseline="0"/>
            <a:t> data presented is showing the number of compliments received.</a:t>
          </a:r>
        </a:p>
        <a:p>
          <a:endParaRPr lang="en-GB" sz="1100" kern="1200" baseline="0"/>
        </a:p>
        <a:p>
          <a:r>
            <a:rPr lang="en-GB" sz="1100" kern="1200" baseline="0"/>
            <a:t>Further communication has been held with the teams to ensure that compliments are routinely shared with the team for recording purposes. This has been including in the compliments and complaints training provided.  </a:t>
          </a:r>
        </a:p>
      </xdr:txBody>
    </xdr:sp>
    <xdr:clientData/>
  </xdr:twoCellAnchor>
  <xdr:twoCellAnchor editAs="oneCell">
    <xdr:from>
      <xdr:col>19</xdr:col>
      <xdr:colOff>184785</xdr:colOff>
      <xdr:row>0</xdr:row>
      <xdr:rowOff>0</xdr:rowOff>
    </xdr:from>
    <xdr:to>
      <xdr:col>21</xdr:col>
      <xdr:colOff>523162</xdr:colOff>
      <xdr:row>3</xdr:row>
      <xdr:rowOff>152468</xdr:rowOff>
    </xdr:to>
    <xdr:pic>
      <xdr:nvPicPr>
        <xdr:cNvPr id="5" name="Picture 4">
          <a:extLst>
            <a:ext uri="{FF2B5EF4-FFF2-40B4-BE49-F238E27FC236}">
              <a16:creationId xmlns:a16="http://schemas.microsoft.com/office/drawing/2014/main" id="{53E9498F-BD10-41D8-995F-98BFE0A01593}"/>
            </a:ext>
          </a:extLst>
        </xdr:cNvPr>
        <xdr:cNvPicPr>
          <a:picLocks noChangeAspect="1"/>
        </xdr:cNvPicPr>
      </xdr:nvPicPr>
      <xdr:blipFill>
        <a:blip xmlns:r="http://schemas.openxmlformats.org/officeDocument/2006/relationships" r:embed="rId2"/>
        <a:stretch>
          <a:fillRect/>
        </a:stretch>
      </xdr:blipFill>
      <xdr:spPr>
        <a:xfrm>
          <a:off x="11812905" y="0"/>
          <a:ext cx="1678227" cy="845888"/>
        </a:xfrm>
        <a:prstGeom prst="rect">
          <a:avLst/>
        </a:prstGeom>
      </xdr:spPr>
    </xdr:pic>
    <xdr:clientData/>
  </xdr:twoCellAnchor>
  <xdr:twoCellAnchor editAs="oneCell">
    <xdr:from>
      <xdr:col>0</xdr:col>
      <xdr:colOff>0</xdr:colOff>
      <xdr:row>0</xdr:row>
      <xdr:rowOff>0</xdr:rowOff>
    </xdr:from>
    <xdr:to>
      <xdr:col>1</xdr:col>
      <xdr:colOff>0</xdr:colOff>
      <xdr:row>2</xdr:row>
      <xdr:rowOff>102907</xdr:rowOff>
    </xdr:to>
    <xdr:pic>
      <xdr:nvPicPr>
        <xdr:cNvPr id="6" name="Picture 5">
          <a:hlinkClick xmlns:r="http://schemas.openxmlformats.org/officeDocument/2006/relationships" r:id="rId3"/>
          <a:extLst>
            <a:ext uri="{FF2B5EF4-FFF2-40B4-BE49-F238E27FC236}">
              <a16:creationId xmlns:a16="http://schemas.microsoft.com/office/drawing/2014/main" id="{CC82A293-CC2C-41E1-98E0-FD548A8B669E}"/>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14</xdr:col>
      <xdr:colOff>15240</xdr:colOff>
      <xdr:row>11</xdr:row>
      <xdr:rowOff>7620</xdr:rowOff>
    </xdr:from>
    <xdr:to>
      <xdr:col>22</xdr:col>
      <xdr:colOff>198120</xdr:colOff>
      <xdr:row>25</xdr:row>
      <xdr:rowOff>129540</xdr:rowOff>
    </xdr:to>
    <xdr:graphicFrame macro="">
      <xdr:nvGraphicFramePr>
        <xdr:cNvPr id="10" name="Chart 9">
          <a:extLst>
            <a:ext uri="{FF2B5EF4-FFF2-40B4-BE49-F238E27FC236}">
              <a16:creationId xmlns:a16="http://schemas.microsoft.com/office/drawing/2014/main" id="{60E8C93A-F4D5-4A39-ABAB-3FA038D3A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472440</xdr:colOff>
      <xdr:row>26</xdr:row>
      <xdr:rowOff>68580</xdr:rowOff>
    </xdr:from>
    <xdr:to>
      <xdr:col>21</xdr:col>
      <xdr:colOff>449580</xdr:colOff>
      <xdr:row>27</xdr:row>
      <xdr:rowOff>175260</xdr:rowOff>
    </xdr:to>
    <xdr:sp macro="" textlink="">
      <xdr:nvSpPr>
        <xdr:cNvPr id="11" name="TextBox 10">
          <a:extLst>
            <a:ext uri="{FF2B5EF4-FFF2-40B4-BE49-F238E27FC236}">
              <a16:creationId xmlns:a16="http://schemas.microsoft.com/office/drawing/2014/main" id="{2F57FC8B-BB53-49F0-8385-5E378DC58792}"/>
            </a:ext>
          </a:extLst>
        </xdr:cNvPr>
        <xdr:cNvSpPr txBox="1"/>
      </xdr:nvSpPr>
      <xdr:spPr>
        <a:xfrm>
          <a:off x="8785860" y="5097780"/>
          <a:ext cx="461772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466091</xdr:colOff>
      <xdr:row>28</xdr:row>
      <xdr:rowOff>9525</xdr:rowOff>
    </xdr:from>
    <xdr:to>
      <xdr:col>21</xdr:col>
      <xdr:colOff>448310</xdr:colOff>
      <xdr:row>36</xdr:row>
      <xdr:rowOff>46990</xdr:rowOff>
    </xdr:to>
    <xdr:sp macro="" textlink="" fLocksText="0">
      <xdr:nvSpPr>
        <xdr:cNvPr id="12" name="TextBox 11">
          <a:extLst>
            <a:ext uri="{FF2B5EF4-FFF2-40B4-BE49-F238E27FC236}">
              <a16:creationId xmlns:a16="http://schemas.microsoft.com/office/drawing/2014/main" id="{FCF4AAF8-34D2-4F91-8A3A-B3E297909E15}"/>
            </a:ext>
          </a:extLst>
        </xdr:cNvPr>
        <xdr:cNvSpPr txBox="1"/>
      </xdr:nvSpPr>
      <xdr:spPr>
        <a:xfrm>
          <a:off x="8884921" y="5404485"/>
          <a:ext cx="4556759" cy="15068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data presented is showing the number of compliments received.</a:t>
          </a:r>
        </a:p>
        <a:p>
          <a:endParaRPr lang="en-GB">
            <a:effectLst/>
          </a:endParaRPr>
        </a:p>
        <a:p>
          <a:r>
            <a:rPr lang="en-GB" sz="1100" baseline="0">
              <a:solidFill>
                <a:schemeClr val="dk1"/>
              </a:solidFill>
              <a:effectLst/>
              <a:latin typeface="+mn-lt"/>
              <a:ea typeface="+mn-ea"/>
              <a:cs typeface="+mn-cs"/>
            </a:rPr>
            <a:t>Further communication has been held with the teams to ensure that compliments are routinely shared with the team for recording purposes. This has been including in the compliments and complaints training provided.  </a:t>
          </a:r>
          <a:endParaRPr lang="en-GB">
            <a:effectLst/>
          </a:endParaRPr>
        </a:p>
        <a:p>
          <a:endParaRPr lang="en-GB" sz="1100" kern="12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armarthenshire.sharepoint.com/sites/BurryPortHarbour-ActifManagementTeam/Shared%20Documents/Actif%20Management%20Team/Corporate%20reports/Departmental/Deptmntl%20Perf%20Mngmnt/Fitness%20&amp;%20Learn%20to%20swim%20variances%20to%20Budget%20and%20Revised%20Budget%202022%2023.xlsx" TargetMode="External"/><Relationship Id="rId2" Type="http://schemas.microsoft.com/office/2019/04/relationships/externalLinkLongPath" Target="/sites/BurryPortHarbour-ActifManagementTeam/Shared%20Documents/Actif%20Management%20Team/Corporate%20reports/Departmental/Deptmntl%20Perf%20Mngmnt/Fitness%20&amp;%20Learn%20to%20swim%20variances%20to%20Budget%20and%20Revised%20Budget%202022%2023.xlsx?89C64862" TargetMode="External"/><Relationship Id="rId1" Type="http://schemas.openxmlformats.org/officeDocument/2006/relationships/externalLinkPath" Target="file:///\\89C64862\Fitness%20&amp;%20Learn%20to%20swim%20variances%20to%20Budget%20and%20Revised%20Budget%202022%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armarthenshire.sharepoint.com/sites/SP_CFPO_LC_SL/01%20Sport%20%20Leisure%20General/1.%20Planning%20&amp;%20Performance/03%20Performance%20&amp;%20KPI's/PI's/Aquatics/Carmarthenshire/Memberships/Learn%20to%20Swim%20-%20Updated%2025-26.xlsx" TargetMode="External"/><Relationship Id="rId1" Type="http://schemas.openxmlformats.org/officeDocument/2006/relationships/externalLinkPath" Target="/sites/SP_CFPO_LC_SL/01%20Sport%20%20Leisure%20General/1.%20Planning%20&amp;%20Performance/03%20Performance%20&amp;%20KPI's/PI's/Aquatics/Carmarthenshire/Memberships/Learn%20to%20Swim%20-%20Updated%2025-2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carmarthenshire.sharepoint.com/sites/TM_COM_DMT2-DepartmentalPerformanceFramework/Shared%20Documents/Departmental%20Performance%20Framework/Efficiency%20Tool%20Kit/Efficiencies_Monitorv1.0%202025.xlsx" TargetMode="External"/><Relationship Id="rId1" Type="http://schemas.openxmlformats.org/officeDocument/2006/relationships/externalLinkPath" Target="/sites/TM_COM_DMT2-DepartmentalPerformanceFramework/Shared%20Documents/Departmental%20Performance%20Framework/Efficiency%20Tool%20Kit/Efficiencies_Monitorv1.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xKMiKQVB50uBY9lCVn8pMillplrFnJREpALvuWqrBsi6NXfhZBG6RLRG6KIcmRP0" itemId="01EVIGI73KI2NCNZSXZJGIEHUMMQNS34XG">
      <xxl21:absoluteUrl r:id="rId3"/>
    </xxl21:alternateUrls>
    <sheetNames>
      <sheetName val="Inc v Bud Gym LTS DS &amp; DC 25 26"/>
      <sheetName val="Fit LTS 24 25"/>
      <sheetName val="Dryside Act &amp; Courses"/>
      <sheetName val="Performance Data"/>
      <sheetName val="DD comp Actuals"/>
      <sheetName val="fitness comp back to jul 21"/>
      <sheetName val="LTS comp back to apr 22"/>
      <sheetName val="NPS 2022 to 2024"/>
      <sheetName val="Sheet4"/>
      <sheetName val="Fit LTS 23 24"/>
      <sheetName val="fit 22 &amp; LTS 22"/>
      <sheetName val="Sheet3"/>
      <sheetName val="Sheet2"/>
      <sheetName val="Sheet1"/>
      <sheetName val="PA job timeframe"/>
      <sheetName val="Inc v Bud (based on draft HK)"/>
    </sheetNames>
    <sheetDataSet>
      <sheetData sheetId="0">
        <row r="43">
          <cell r="B43">
            <v>87480</v>
          </cell>
          <cell r="C43">
            <v>49449</v>
          </cell>
          <cell r="D43">
            <v>50654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1">
          <cell r="B71">
            <v>73426.885137770762</v>
          </cell>
          <cell r="C71">
            <v>54285.389796996686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h-OXoh8_Ui2i_EipWDU3Lzvxw8ZNUNAp8-SV-RrThazrRO9Ybt3RKWki-EfdOaa" itemId="01SRFQEAKATVAVDMYWO5BZFVSOLFTC2QVR">
      <xxl21:absoluteUrl r:id="rId2"/>
    </xxl21:alternateUrls>
    <sheetNames>
      <sheetName val="Summary"/>
      <sheetName val="CLC"/>
      <sheetName val="LLC"/>
      <sheetName val="AVLC"/>
      <sheetName val="LLSP"/>
      <sheetName val="Data"/>
      <sheetName val="LTS Graph"/>
      <sheetName val="Members Graph"/>
      <sheetName val="Sheet1"/>
      <sheetName val="v Target Graph 1516"/>
      <sheetName val="v Target Graph 1617"/>
      <sheetName val="Income Graph"/>
      <sheetName val="Trends"/>
      <sheetName val="Pre Post CV"/>
      <sheetName val="5Yr Inc Trend"/>
    </sheetNames>
    <sheetDataSet>
      <sheetData sheetId="0">
        <row r="33">
          <cell r="EG33">
            <v>3013</v>
          </cell>
          <cell r="EH33">
            <v>1904</v>
          </cell>
          <cell r="EI33">
            <v>1827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Action1 - LD&amp;MH"/>
      <sheetName val="Action2 - OP"/>
      <sheetName val="Action3 - OP"/>
      <sheetName val="Action4 - All"/>
      <sheetName val="Action5 - CHC"/>
      <sheetName val="Action6 - Hou"/>
      <sheetName val="Action7 - LD&amp;MH"/>
      <sheetName val="Action8 - LD"/>
      <sheetName val="Action9 - Home Care"/>
      <sheetName val="Action10 - Bus Sup"/>
      <sheetName val="Action11 - Leisure"/>
    </sheetNames>
    <sheetDataSet>
      <sheetData sheetId="0">
        <row r="6">
          <cell r="C6">
            <v>3673000</v>
          </cell>
        </row>
      </sheetData>
      <sheetData sheetId="1">
        <row r="1">
          <cell r="A1" t="str">
            <v>Residential Care &amp; Supported Living - Learning Disabilities &amp; Mental Health</v>
          </cell>
        </row>
        <row r="4">
          <cell r="C4">
            <v>45748</v>
          </cell>
        </row>
        <row r="5">
          <cell r="C5">
            <v>46112</v>
          </cell>
        </row>
      </sheetData>
      <sheetData sheetId="2">
        <row r="1">
          <cell r="A1" t="str">
            <v>Residential Homes - Older People</v>
          </cell>
        </row>
      </sheetData>
      <sheetData sheetId="3">
        <row r="1">
          <cell r="A1" t="str">
            <v>Home Care - Older People</v>
          </cell>
        </row>
      </sheetData>
      <sheetData sheetId="4">
        <row r="1">
          <cell r="A1" t="str">
            <v>Review of the Social Service Charging</v>
          </cell>
        </row>
      </sheetData>
      <sheetData sheetId="5">
        <row r="1">
          <cell r="A1" t="str">
            <v>CHC placements</v>
          </cell>
        </row>
      </sheetData>
      <sheetData sheetId="6">
        <row r="1">
          <cell r="A1" t="str">
            <v>Housing</v>
          </cell>
        </row>
      </sheetData>
      <sheetData sheetId="7">
        <row r="1">
          <cell r="A1" t="str">
            <v>Support in the community - Learning Disabilities &amp; Mental Health</v>
          </cell>
        </row>
      </sheetData>
      <sheetData sheetId="8">
        <row r="1">
          <cell r="A1" t="str">
            <v xml:space="preserve">Day Services - Learning Disabilities </v>
          </cell>
        </row>
      </sheetData>
      <sheetData sheetId="9">
        <row r="1">
          <cell r="A1" t="str">
            <v>Home Care - 4 singled handed care calls.</v>
          </cell>
        </row>
      </sheetData>
      <sheetData sheetId="10">
        <row r="1">
          <cell r="A1" t="str">
            <v>Business Support review &amp; restructure</v>
          </cell>
        </row>
      </sheetData>
      <sheetData sheetId="11">
        <row r="1">
          <cell r="A1" t="str">
            <v>Culture (Libraries &amp; Archives)</v>
          </cell>
        </row>
      </sheetData>
    </sheetDataSet>
  </externalBook>
</externalLink>
</file>

<file path=xl/persons/person.xml><?xml version="1.0" encoding="utf-8"?>
<personList xmlns="http://schemas.microsoft.com/office/spreadsheetml/2018/threadedcomments" xmlns:x="http://schemas.openxmlformats.org/spreadsheetml/2006/main">
  <person displayName="W John Arnold" id="{FA87BCC5-E225-451E-B217-94596A5D1210}" userId="WJArnold@carmarthenshire.gov.uk" providerId="PeoplePicker"/>
  <person displayName="Silvana Sauro" id="{68801077-481B-44F1-A8B1-DE0F3053A8B5}" userId="S::ssauro@carmarthenshire.gov.uk::80abcb90-0a71-4b9d-a633-376fe8cc3844" providerId="AD"/>
  <person displayName="Carl Daniels" id="{85548788-76EF-4580-869C-1D434AE4C142}" userId="S::CaDaniels@carmarthenshire.gov.uk::db626765-a67d-419c-bcb9-89616545bb2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2" dT="2025-05-21T13:57:07.18" personId="{85548788-76EF-4580-869C-1D434AE4C142}" id="{71901330-B16B-46CE-9605-DC24DF7A77F9}">
    <text>@W John Arnold Some work required here as our year ‘starts again’ so cumulative targets drop to zero upwards. Doesn’t graph well though??</text>
    <mentions>
      <mention mentionpersonId="{FA87BCC5-E225-451E-B217-94596A5D1210}" mentionId="{AE27CA4A-6F3B-4C12-9C4D-D7390B7DF4FD}" startIndex="0" length="14"/>
    </mentions>
  </threadedComment>
  <threadedComment ref="AP12" dT="2025-05-21T13:57:23.19" personId="{85548788-76EF-4580-869C-1D434AE4C142}" id="{3833CE40-E8AD-4A5C-A10E-C8C107F93AA0}">
    <text>@W John Arnold Some work required here as our year ‘starts again’ so cumulative targets drop to zero upwards. Doesn’t graph well though??</text>
    <mentions>
      <mention mentionpersonId="{FA87BCC5-E225-451E-B217-94596A5D1210}" mentionId="{2413AB7C-6002-4423-8691-1A77DAC5F218}" startIndex="0" length="14"/>
    </mentions>
  </threadedComment>
  <threadedComment ref="AP12" dT="2025-05-21T14:27:55.91" personId="{68801077-481B-44F1-A8B1-DE0F3053A8B5}" id="{305C35AF-7D60-4F46-A271-5E8B6E11DDD6}" parentId="{3833CE40-E8AD-4A5C-A10E-C8C107F93AA0}">
    <text xml:space="preserve">We will look at this Carl.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11C8-EF50-484D-A70F-CD110E8CE03A}">
  <sheetPr>
    <pageSetUpPr fitToPage="1"/>
  </sheetPr>
  <dimension ref="D10:R36"/>
  <sheetViews>
    <sheetView showGridLines="0" showRowColHeaders="0" zoomScale="67" zoomScaleNormal="67" workbookViewId="0">
      <selection activeCell="B2" sqref="B2"/>
    </sheetView>
  </sheetViews>
  <sheetFormatPr defaultRowHeight="14.4" x14ac:dyDescent="0.3"/>
  <cols>
    <col min="4" max="4" width="8.6640625" customWidth="1"/>
    <col min="5" max="5" width="51.5546875" customWidth="1"/>
    <col min="6" max="6" width="0.44140625" customWidth="1"/>
    <col min="7" max="7" width="4.44140625" customWidth="1"/>
    <col min="8" max="8" width="40.5546875" customWidth="1"/>
    <col min="9" max="9" width="1.5546875" customWidth="1"/>
    <col min="10" max="10" width="4.44140625" customWidth="1"/>
    <col min="11" max="11" width="44.5546875" customWidth="1"/>
    <col min="12" max="12" width="0.44140625" customWidth="1"/>
    <col min="13" max="13" width="4.44140625" customWidth="1"/>
    <col min="14" max="14" width="40.5546875" customWidth="1"/>
    <col min="15" max="15" width="2.44140625" customWidth="1"/>
  </cols>
  <sheetData>
    <row r="10" spans="4:18" x14ac:dyDescent="0.3">
      <c r="D10" s="175"/>
      <c r="E10" s="176"/>
      <c r="F10" s="176"/>
      <c r="G10" s="176"/>
      <c r="H10" s="176"/>
      <c r="I10" s="176"/>
      <c r="J10" s="176"/>
      <c r="K10" s="176"/>
      <c r="L10" s="176"/>
      <c r="M10" s="176"/>
      <c r="N10" s="176"/>
      <c r="O10" s="176"/>
      <c r="P10" s="175"/>
      <c r="Q10" s="175"/>
      <c r="R10" s="175"/>
    </row>
    <row r="11" spans="4:18" x14ac:dyDescent="0.3">
      <c r="D11" s="175"/>
      <c r="E11" s="176"/>
      <c r="F11" s="176"/>
      <c r="G11" s="176"/>
      <c r="H11" s="176"/>
      <c r="I11" s="176"/>
      <c r="J11" s="176"/>
      <c r="K11" s="176"/>
      <c r="L11" s="176"/>
      <c r="M11" s="176"/>
      <c r="N11" s="176"/>
      <c r="O11" s="176"/>
      <c r="P11" s="175"/>
      <c r="Q11" s="175"/>
      <c r="R11" s="175"/>
    </row>
    <row r="12" spans="4:18" x14ac:dyDescent="0.3">
      <c r="D12" s="175"/>
      <c r="E12" s="176"/>
      <c r="F12" s="176"/>
      <c r="G12" s="176"/>
      <c r="H12" s="176"/>
      <c r="I12" s="176"/>
      <c r="J12" s="176"/>
      <c r="K12" s="176"/>
      <c r="L12" s="176"/>
      <c r="M12" s="176"/>
      <c r="N12" s="176"/>
      <c r="O12" s="176"/>
      <c r="P12" s="175"/>
      <c r="Q12" s="175"/>
      <c r="R12" s="175"/>
    </row>
    <row r="13" spans="4:18" x14ac:dyDescent="0.3">
      <c r="D13" s="175"/>
      <c r="E13" s="176"/>
      <c r="F13" s="176"/>
      <c r="G13" s="176"/>
      <c r="H13" s="176"/>
      <c r="I13" s="176"/>
      <c r="J13" s="176"/>
      <c r="K13" s="176"/>
      <c r="L13" s="176"/>
      <c r="M13" s="176"/>
      <c r="N13" s="176"/>
      <c r="O13" s="176"/>
      <c r="P13" s="175"/>
      <c r="Q13" s="175"/>
      <c r="R13" s="175"/>
    </row>
    <row r="14" spans="4:18" x14ac:dyDescent="0.3">
      <c r="D14" s="175"/>
      <c r="E14" s="176"/>
      <c r="F14" s="176"/>
      <c r="G14" s="176"/>
      <c r="H14" s="176"/>
      <c r="I14" s="176"/>
      <c r="J14" s="176"/>
      <c r="K14" s="176"/>
      <c r="L14" s="176"/>
      <c r="M14" s="176"/>
      <c r="N14" s="176"/>
      <c r="O14" s="176"/>
      <c r="P14" s="175"/>
      <c r="Q14" s="175"/>
      <c r="R14" s="175"/>
    </row>
    <row r="15" spans="4:18" x14ac:dyDescent="0.3">
      <c r="D15" s="175"/>
      <c r="E15" s="176"/>
      <c r="F15" s="176"/>
      <c r="G15" s="176"/>
      <c r="H15" s="176"/>
      <c r="I15" s="176"/>
      <c r="J15" s="176"/>
      <c r="K15" s="176"/>
      <c r="L15" s="176"/>
      <c r="M15" s="176"/>
      <c r="N15" s="176"/>
      <c r="O15" s="176"/>
      <c r="P15" s="175"/>
      <c r="Q15" s="175"/>
      <c r="R15" s="175"/>
    </row>
    <row r="16" spans="4:18" x14ac:dyDescent="0.3">
      <c r="D16" s="175"/>
      <c r="E16" s="176"/>
      <c r="F16" s="176"/>
      <c r="G16" s="176"/>
      <c r="H16" s="176"/>
      <c r="I16" s="176"/>
      <c r="J16" s="176"/>
      <c r="K16" s="176"/>
      <c r="L16" s="176"/>
      <c r="M16" s="176"/>
      <c r="N16" s="176"/>
      <c r="O16" s="176"/>
      <c r="P16" s="175"/>
      <c r="Q16" s="175"/>
      <c r="R16" s="175"/>
    </row>
    <row r="17" spans="4:18" x14ac:dyDescent="0.3">
      <c r="D17" s="175"/>
      <c r="E17" s="176"/>
      <c r="F17" s="176"/>
      <c r="G17" s="176"/>
      <c r="H17" s="176"/>
      <c r="I17" s="176"/>
      <c r="J17" s="176"/>
      <c r="K17" s="176"/>
      <c r="L17" s="176"/>
      <c r="M17" s="176"/>
      <c r="N17" s="176"/>
      <c r="O17" s="176"/>
      <c r="P17" s="175"/>
      <c r="Q17" s="175"/>
      <c r="R17" s="175"/>
    </row>
    <row r="18" spans="4:18" x14ac:dyDescent="0.3">
      <c r="D18" s="175"/>
      <c r="E18" s="176"/>
      <c r="F18" s="176"/>
      <c r="G18" s="176"/>
      <c r="H18" s="176"/>
      <c r="I18" s="176"/>
      <c r="J18" s="176"/>
      <c r="K18" s="176"/>
      <c r="L18" s="176"/>
      <c r="M18" s="176"/>
      <c r="N18" s="176"/>
      <c r="O18" s="176"/>
      <c r="P18" s="175"/>
      <c r="Q18" s="175"/>
      <c r="R18" s="175"/>
    </row>
    <row r="19" spans="4:18" ht="27" customHeight="1" x14ac:dyDescent="0.3">
      <c r="D19" s="175"/>
      <c r="E19" s="176"/>
      <c r="F19" s="176"/>
      <c r="G19" s="176"/>
      <c r="H19" s="176"/>
      <c r="I19" s="176"/>
      <c r="J19" s="176"/>
      <c r="K19" s="176"/>
      <c r="L19" s="176"/>
      <c r="M19" s="176"/>
      <c r="N19" s="176"/>
      <c r="O19" s="176"/>
      <c r="P19" s="175"/>
      <c r="Q19" s="175"/>
      <c r="R19" s="175"/>
    </row>
    <row r="20" spans="4:18" ht="21" x14ac:dyDescent="0.4">
      <c r="D20" s="175"/>
      <c r="E20" s="177" t="s">
        <v>0</v>
      </c>
      <c r="F20" s="178"/>
      <c r="G20" s="178"/>
      <c r="H20" s="178"/>
      <c r="I20" s="178"/>
      <c r="J20" s="178"/>
      <c r="K20" s="178"/>
      <c r="L20" s="178"/>
      <c r="M20" s="178"/>
      <c r="N20" s="178"/>
      <c r="O20" s="179"/>
      <c r="P20" s="175"/>
      <c r="Q20" s="175"/>
      <c r="R20" s="175"/>
    </row>
    <row r="21" spans="4:18" ht="23.4" x14ac:dyDescent="0.45">
      <c r="E21" s="180" t="s">
        <v>1</v>
      </c>
      <c r="F21" s="181"/>
      <c r="G21" s="181"/>
      <c r="H21" s="181"/>
      <c r="I21" s="181"/>
      <c r="J21" s="182"/>
      <c r="K21" s="182"/>
      <c r="L21" s="182"/>
      <c r="M21" s="182"/>
      <c r="N21" s="182"/>
      <c r="O21" s="8"/>
    </row>
    <row r="22" spans="4:18" ht="11.25" customHeight="1" x14ac:dyDescent="0.3">
      <c r="E22" s="182"/>
      <c r="F22" s="182"/>
      <c r="G22" s="182"/>
      <c r="H22" s="182"/>
      <c r="I22" s="182"/>
      <c r="J22" s="182"/>
      <c r="K22" s="182"/>
      <c r="L22" s="182"/>
      <c r="M22" s="182"/>
      <c r="N22" s="182"/>
      <c r="O22" s="8"/>
    </row>
    <row r="23" spans="4:18" ht="21" x14ac:dyDescent="0.3">
      <c r="E23" s="183" t="s">
        <v>2</v>
      </c>
      <c r="F23" s="183"/>
      <c r="G23" s="183"/>
      <c r="H23" s="183" t="s">
        <v>3</v>
      </c>
      <c r="I23" s="183"/>
      <c r="J23" s="183"/>
      <c r="K23" s="183" t="s">
        <v>4</v>
      </c>
      <c r="L23" s="183"/>
      <c r="M23" s="183"/>
      <c r="N23" s="183" t="s">
        <v>5</v>
      </c>
      <c r="O23" s="7"/>
    </row>
    <row r="24" spans="4:18" s="184" customFormat="1" ht="27" customHeight="1" x14ac:dyDescent="0.3">
      <c r="E24" s="185" t="s">
        <v>6</v>
      </c>
      <c r="F24" s="186"/>
      <c r="G24" s="186"/>
      <c r="H24" s="185" t="s">
        <v>7</v>
      </c>
      <c r="I24" s="186"/>
      <c r="J24" s="186"/>
      <c r="K24" s="185" t="s">
        <v>8</v>
      </c>
      <c r="L24" s="186"/>
      <c r="M24" s="186"/>
      <c r="N24" s="185" t="s">
        <v>9</v>
      </c>
      <c r="O24" s="187"/>
    </row>
    <row r="25" spans="4:18" s="184" customFormat="1" ht="27" customHeight="1" x14ac:dyDescent="0.3">
      <c r="E25" s="185" t="s">
        <v>10</v>
      </c>
      <c r="F25" s="186"/>
      <c r="G25" s="186"/>
      <c r="H25" s="185" t="s">
        <v>11</v>
      </c>
      <c r="I25" s="186"/>
      <c r="J25" s="186"/>
      <c r="K25" s="186" t="s">
        <v>12</v>
      </c>
      <c r="L25" s="186"/>
      <c r="M25" s="186"/>
      <c r="N25" s="185" t="s">
        <v>13</v>
      </c>
      <c r="O25" s="187"/>
    </row>
    <row r="26" spans="4:18" s="184" customFormat="1" ht="27" customHeight="1" x14ac:dyDescent="0.3">
      <c r="E26" s="185" t="s">
        <v>14</v>
      </c>
      <c r="F26" s="186"/>
      <c r="G26" s="186"/>
      <c r="H26" s="185" t="s">
        <v>15</v>
      </c>
      <c r="I26" s="186"/>
      <c r="J26" s="186"/>
      <c r="K26" s="185" t="s">
        <v>16</v>
      </c>
      <c r="L26" s="186"/>
      <c r="M26" s="186"/>
      <c r="N26" s="185" t="s">
        <v>17</v>
      </c>
      <c r="O26" s="187"/>
    </row>
    <row r="27" spans="4:18" s="184" customFormat="1" ht="27" customHeight="1" x14ac:dyDescent="0.3">
      <c r="E27" s="186" t="s">
        <v>18</v>
      </c>
      <c r="F27" s="186"/>
      <c r="G27" s="186"/>
      <c r="H27" s="185" t="s">
        <v>19</v>
      </c>
      <c r="I27" s="186"/>
      <c r="J27" s="186"/>
      <c r="K27" s="185" t="s">
        <v>20</v>
      </c>
      <c r="L27" s="186"/>
      <c r="M27" s="186"/>
      <c r="N27" s="186" t="s">
        <v>21</v>
      </c>
      <c r="O27" s="187"/>
    </row>
    <row r="28" spans="4:18" s="184" customFormat="1" ht="27" customHeight="1" x14ac:dyDescent="0.3">
      <c r="E28" s="185" t="s">
        <v>22</v>
      </c>
      <c r="F28" s="186"/>
      <c r="G28" s="186"/>
      <c r="H28" s="185" t="s">
        <v>23</v>
      </c>
      <c r="I28" s="186"/>
      <c r="J28" s="186"/>
      <c r="K28" s="185" t="s">
        <v>24</v>
      </c>
      <c r="L28" s="186"/>
      <c r="M28" s="186"/>
      <c r="N28" s="260" t="s">
        <v>25</v>
      </c>
      <c r="O28" s="187"/>
    </row>
    <row r="29" spans="4:18" s="184" customFormat="1" ht="27" customHeight="1" x14ac:dyDescent="0.3">
      <c r="E29" s="185" t="s">
        <v>26</v>
      </c>
      <c r="F29" s="186"/>
      <c r="G29" s="186"/>
      <c r="H29" s="185" t="s">
        <v>27</v>
      </c>
      <c r="I29" s="186"/>
      <c r="J29" s="186"/>
      <c r="K29" s="186"/>
      <c r="L29" s="186"/>
      <c r="M29" s="186"/>
      <c r="N29" s="185" t="s">
        <v>28</v>
      </c>
      <c r="O29" s="187"/>
    </row>
    <row r="30" spans="4:18" s="184" customFormat="1" ht="27" customHeight="1" x14ac:dyDescent="0.3">
      <c r="E30" s="185" t="s">
        <v>29</v>
      </c>
      <c r="F30" s="186"/>
      <c r="G30" s="186"/>
      <c r="H30" s="186"/>
      <c r="I30" s="186"/>
      <c r="J30" s="186"/>
      <c r="K30" s="186"/>
      <c r="L30" s="186"/>
      <c r="M30" s="186"/>
      <c r="N30" s="185" t="s">
        <v>30</v>
      </c>
      <c r="O30" s="187"/>
    </row>
    <row r="31" spans="4:18" s="184" customFormat="1" ht="27" customHeight="1" x14ac:dyDescent="0.3">
      <c r="E31" s="186" t="s">
        <v>31</v>
      </c>
      <c r="F31" s="186"/>
      <c r="G31" s="186"/>
      <c r="H31" s="186"/>
      <c r="I31" s="186"/>
      <c r="J31" s="186"/>
      <c r="K31" s="186"/>
      <c r="L31" s="186"/>
      <c r="M31" s="186"/>
      <c r="N31" s="186" t="s">
        <v>32</v>
      </c>
      <c r="O31" s="187"/>
    </row>
    <row r="32" spans="4:18" s="184" customFormat="1" ht="27" customHeight="1" x14ac:dyDescent="0.3">
      <c r="E32" s="185" t="s">
        <v>33</v>
      </c>
      <c r="F32" s="186"/>
      <c r="G32" s="186"/>
      <c r="H32" s="186"/>
      <c r="I32" s="186"/>
      <c r="J32" s="186"/>
      <c r="K32" s="186"/>
      <c r="L32" s="186"/>
      <c r="M32" s="186"/>
      <c r="N32" s="185" t="s">
        <v>34</v>
      </c>
      <c r="O32" s="187"/>
    </row>
    <row r="33" spans="4:15" s="184" customFormat="1" ht="27" customHeight="1" x14ac:dyDescent="0.3">
      <c r="E33" s="185" t="s">
        <v>35</v>
      </c>
      <c r="F33" s="186"/>
      <c r="G33" s="186"/>
      <c r="H33" s="186"/>
      <c r="I33" s="186"/>
      <c r="J33" s="186"/>
      <c r="K33" s="186"/>
      <c r="L33" s="186"/>
      <c r="M33" s="186"/>
      <c r="N33" s="185" t="s">
        <v>36</v>
      </c>
      <c r="O33" s="187"/>
    </row>
    <row r="34" spans="4:15" s="184" customFormat="1" ht="27" customHeight="1" x14ac:dyDescent="0.3">
      <c r="E34" s="185" t="s">
        <v>37</v>
      </c>
      <c r="F34" s="186"/>
      <c r="G34" s="186"/>
      <c r="H34" s="186"/>
      <c r="I34" s="186"/>
      <c r="J34" s="186"/>
      <c r="K34" s="186"/>
      <c r="L34" s="186"/>
      <c r="M34" s="186"/>
      <c r="N34" s="185" t="s">
        <v>38</v>
      </c>
      <c r="O34" s="187"/>
    </row>
    <row r="35" spans="4:15" x14ac:dyDescent="0.3">
      <c r="D35" s="17"/>
      <c r="E35" s="17"/>
      <c r="F35" s="17"/>
      <c r="G35" s="17"/>
      <c r="H35" s="17"/>
      <c r="I35" s="17"/>
      <c r="J35" s="17"/>
      <c r="K35" s="17"/>
      <c r="L35" s="17"/>
      <c r="M35" s="17"/>
      <c r="N35" s="17"/>
      <c r="O35" s="17"/>
    </row>
    <row r="36" spans="4:15" x14ac:dyDescent="0.3">
      <c r="D36" s="17"/>
      <c r="E36" s="17"/>
      <c r="F36" s="17"/>
      <c r="G36" s="17"/>
      <c r="H36" s="17"/>
      <c r="I36" s="17"/>
      <c r="J36" s="17"/>
      <c r="K36" s="17"/>
      <c r="L36" s="17"/>
      <c r="M36" s="17"/>
      <c r="N36" s="17"/>
      <c r="O36" s="17"/>
    </row>
  </sheetData>
  <hyperlinks>
    <hyperlink ref="H24" location="'(WF)-Sickness absence rate'!A1" display="% Staff sickness absence rate" xr:uid="{E899A978-3DAD-4BA0-A4FA-BA8BA2047002}"/>
    <hyperlink ref="H26" location="'(WF)-Appraisals'!A1" display="% Staff who have had an appraisal in the previous 12 months " xr:uid="{D076126F-EEA7-474B-9C9F-FB8C98873467}"/>
    <hyperlink ref="E29:E30" location="'(QS)-Food'!A1" display="The percentage of completed interventions at High Risk Food Business establishments that were a programmed hygiene intervention" xr:uid="{BA523BAA-7DC8-40BE-B289-E37759088B1B}"/>
    <hyperlink ref="E32" location="'(QS)-IAA'!A1" display="Reduce wait times for IAAs (Monthly)" xr:uid="{0BAB69C9-21FA-4107-BFA9-2DFE682F75B6}"/>
    <hyperlink ref="E34" location="'(QS)-Temp Accom'!A1" display="Number in temporary accommodation and cost " xr:uid="{84EDECCD-577F-40D1-8473-A99E1EF291D8}"/>
    <hyperlink ref="N24" location="'(R)-HC DC DP SL'!A1" display="Number, % and cost of people getting Residential, Home care, DP, supported living." xr:uid="{D0360076-A109-4CD2-BC76-1C343C360B03}"/>
    <hyperlink ref="N26" location="'(R)-Leisure'!A1" display="Gym and Swim income &amp; membership" xr:uid="{4AA49BDF-9594-48BE-8FE9-25ED0317564A}"/>
    <hyperlink ref="N29" location="'(R)-Occ_Rates'!A1" display="Occupancy rates in house residential (all) inc. supported living, older people’s care homes (voids &amp; available beds), LDMH residential, shared lives" xr:uid="{A484151C-E355-4365-BB2B-EC20922BFFB2}"/>
    <hyperlink ref="N30" location="'(R)-Current Ten Arrears'!A1" display="Reduce the rent arrears as a % of debit" xr:uid="{45C5E4A8-2604-46F5-8085-3ED23F4174D6}"/>
    <hyperlink ref="N32" location="'(R)-Urgent Repairs'!A1" display="# and cost of emergency and urgent repairs " xr:uid="{46DA0EB8-DAEB-4436-A4BE-FD0E4EF8B646}"/>
    <hyperlink ref="N34" location="'(R)-Voids'!A1" display="# of voids and cost in the housing stock" xr:uid="{0468498E-4E17-443E-90CB-B9A7588009E6}"/>
    <hyperlink ref="K24" location="'(R)-Leisure'!A1" display="'(R)-Leisure'!A1" xr:uid="{8AB9151C-62BF-4B0A-93CD-3227B0C2527A}"/>
    <hyperlink ref="N25" location="'(R)-Affordable Homes'!A1" display="Number of units of accommodation developed " xr:uid="{6FC41F77-ED6A-461C-AF12-41DF7F68294A}"/>
    <hyperlink ref="H28" location="'(WF) - Agency'!A1" display="Number and cost of agency workers / number of hours " xr:uid="{DEA1C5BC-8054-4F03-AD11-8F7821AF004A}"/>
    <hyperlink ref="E33" location="'(QS) - Carers'!A1" display="Increase the number of unpaid carers accessing support " xr:uid="{BF8A04A9-B93D-4AC1-A3C5-09DA55CA3847}"/>
    <hyperlink ref="H27" location="'(WF)-Essential Learning'!A1" display="% Staff completing mandatory training (inc. safeguarding) " xr:uid="{6D7C6557-4AF0-4C7B-8833-E3133EF689D1}"/>
    <hyperlink ref="H25" location="'(WF)-Turnover'!A1" display="Turnover rate (divisional level) " xr:uid="{14356D7C-8527-4954-834E-65318D9ABFE6}"/>
    <hyperlink ref="K26" location="'(PE) - Adult Complaints'!A1" display="% (ADULTS) Social Care Stage 1 &amp; 2 Complaints receiving a regulated reply within xx working days from the date received" xr:uid="{1798E2F6-AE89-4966-9CDB-1178D4629FCC}"/>
    <hyperlink ref="K27" location="'(PE) - Children Complaints'!A1" display="% (CHILDREN) Social Care Stage 1 &amp; 2 Complaints receiving a regulated reply within xx working days from the date received" xr:uid="{A014CCBB-CFA6-48BD-8412-AFD6E4C2C5F4}"/>
    <hyperlink ref="E24" location="'(QS)-Fire Risk Assessments'!A1" display="% of fire risk assessments up to date " xr:uid="{A306A239-7FCD-4B3C-88CE-E7CC73664789}"/>
    <hyperlink ref="E25" location="'(QS) - Fire Remedial Works'!A1" display="% of fire remedial works completed " xr:uid="{533C9AEB-63ED-432B-A950-2EE6DC4DFC9F}"/>
    <hyperlink ref="E26" location="'(QS) - EICRs'!A1" display="% of Electrical Installation Condition Reports (EICRs) in date &amp; submitted to contract holder " xr:uid="{F4C45087-67C1-4FFF-8868-2D889F43158E}"/>
    <hyperlink ref="E28" location="'(QS)-% Heat Serv.'!A1" display="Improve the % of servicing indate for all heating elements" xr:uid="{854AD49C-4384-47C6-B36A-3B089E0EE1CF}"/>
    <hyperlink ref="E21" location="Summary!A1" display="Jump to Summary" xr:uid="{13F18159-D4BF-4FCD-86C7-3DBDA5456DD5}"/>
    <hyperlink ref="K28" location="'(PE)-Compliments'!A1" display="Number of Compliments received " xr:uid="{CC52BD5C-F23D-4BEF-81C0-35E4C20A720E}"/>
    <hyperlink ref="N33" location="'(R)-Disrepair claims '!A1" display="Disrepair claims " xr:uid="{1E36C695-18DC-49B3-8571-09BB54F5AB2D}"/>
    <hyperlink ref="N28" location="'(WF)-Budget Savings'!A1" display="Budget savings achieved" xr:uid="{614F9703-05D4-4E55-A676-5BBA39B33F75}"/>
    <hyperlink ref="H29" location="'(WF)-Net Promoter Score'!A1" display="Staff survey: My ideas and opinions are listened to and used to improve the way things are done, I know what is happening across the organisation, I regularly receive recognition or thanks from others for doing a good job, I know what my manager expects of me. " xr:uid="{0C39FB22-6EB0-4897-8A64-71D1D6CCD005}"/>
  </hyperlinks>
  <pageMargins left="0.25" right="0.25" top="0.75" bottom="0.75" header="0.3" footer="0.3"/>
  <pageSetup paperSize="8"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DB8E-5A34-40BE-B15F-790E5ABA7599}">
  <sheetPr>
    <pageSetUpPr fitToPage="1"/>
  </sheetPr>
  <dimension ref="B2:Z11"/>
  <sheetViews>
    <sheetView showGridLines="0" showRowColHeaders="0" topLeftCell="A30" workbookViewId="0">
      <selection activeCell="AA42" sqref="A1:AA42"/>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109375" customWidth="1"/>
    <col min="25" max="26" width="6.5546875" bestFit="1" customWidth="1"/>
  </cols>
  <sheetData>
    <row r="2" spans="2:26" ht="25.8" x14ac:dyDescent="0.5">
      <c r="B2" s="6" t="s">
        <v>63</v>
      </c>
      <c r="C2" s="6"/>
      <c r="D2" s="6"/>
    </row>
    <row r="4" spans="2:26" ht="15" thickBot="1" x14ac:dyDescent="0.35"/>
    <row r="5" spans="2:26" ht="27" customHeight="1" thickBot="1" x14ac:dyDescent="0.35">
      <c r="B5" s="96" t="s">
        <v>173</v>
      </c>
      <c r="C5" s="97"/>
      <c r="D5" s="97"/>
      <c r="E5" s="97"/>
      <c r="F5" s="97"/>
      <c r="G5" s="97"/>
      <c r="H5" s="97"/>
      <c r="I5" s="97"/>
      <c r="J5" s="97"/>
      <c r="K5" s="97"/>
      <c r="L5" s="97"/>
      <c r="M5" s="97"/>
      <c r="N5" s="97"/>
      <c r="O5" s="97"/>
      <c r="P5" s="97"/>
      <c r="Q5" s="97"/>
      <c r="R5" s="97"/>
      <c r="S5" s="97"/>
      <c r="T5" s="97"/>
      <c r="U5" s="97"/>
      <c r="V5" s="311" t="s">
        <v>92</v>
      </c>
      <c r="W5" s="311"/>
      <c r="X5" s="234" t="s">
        <v>174</v>
      </c>
      <c r="Y5" s="315" t="s">
        <v>112</v>
      </c>
      <c r="Z5" s="316"/>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175</v>
      </c>
      <c r="C8" s="85">
        <v>3.8399999999999997E-2</v>
      </c>
      <c r="D8" s="85">
        <v>4.19E-2</v>
      </c>
      <c r="E8" s="85">
        <v>4.4200000000000003E-2</v>
      </c>
      <c r="F8" s="85">
        <v>4.99E-2</v>
      </c>
      <c r="G8" s="85">
        <v>5.3999999999999999E-2</v>
      </c>
      <c r="H8" s="85">
        <v>4.3999999999999997E-2</v>
      </c>
      <c r="I8" s="85">
        <v>5.0500000000000003E-2</v>
      </c>
      <c r="J8" s="85">
        <v>5.3600000000000002E-2</v>
      </c>
      <c r="K8" s="24">
        <v>3.5700000000000003E-2</v>
      </c>
      <c r="L8" s="24">
        <v>4.0300000000000002E-2</v>
      </c>
      <c r="M8" s="24">
        <v>4.1399999999999999E-2</v>
      </c>
      <c r="N8" s="24">
        <v>3.3599999999999998E-2</v>
      </c>
      <c r="O8" s="85">
        <v>3.6799999999999999E-2</v>
      </c>
      <c r="P8" s="85">
        <v>4.8099999999999997E-2</v>
      </c>
      <c r="Q8" s="85"/>
      <c r="R8" s="85"/>
      <c r="S8" s="85"/>
      <c r="T8" s="85"/>
      <c r="U8" s="85"/>
      <c r="V8" s="85"/>
      <c r="W8" s="24"/>
      <c r="X8" s="24"/>
      <c r="Y8" s="24"/>
      <c r="Z8" s="24"/>
    </row>
    <row r="9" spans="2:26" x14ac:dyDescent="0.3">
      <c r="B9" s="3" t="s">
        <v>94</v>
      </c>
      <c r="C9" s="21">
        <v>2.9899999999999999E-2</v>
      </c>
      <c r="D9" s="21">
        <v>2.9899999999999999E-2</v>
      </c>
      <c r="E9" s="21">
        <v>2.9899999999999999E-2</v>
      </c>
      <c r="F9" s="21">
        <v>2.9899999999999999E-2</v>
      </c>
      <c r="G9" s="21">
        <v>2.9899999999999999E-2</v>
      </c>
      <c r="H9" s="21">
        <v>2.9899999999999999E-2</v>
      </c>
      <c r="I9" s="21">
        <v>2.9899999999999999E-2</v>
      </c>
      <c r="J9" s="21">
        <v>2.9899999999999999E-2</v>
      </c>
      <c r="K9" s="21">
        <v>2.9899999999999999E-2</v>
      </c>
      <c r="L9" s="21">
        <v>2.9899999999999999E-2</v>
      </c>
      <c r="M9" s="21">
        <v>2.9899999999999999E-2</v>
      </c>
      <c r="N9" s="21">
        <v>2.9899999999999999E-2</v>
      </c>
      <c r="O9" s="21">
        <v>2.9899999999999999E-2</v>
      </c>
      <c r="P9" s="21">
        <v>2.9899999999999999E-2</v>
      </c>
      <c r="Q9" s="21"/>
      <c r="R9" s="21"/>
      <c r="S9" s="21"/>
      <c r="T9" s="21"/>
      <c r="U9" s="21"/>
      <c r="V9" s="21"/>
      <c r="W9" s="21"/>
      <c r="X9" s="21"/>
      <c r="Y9" s="21"/>
      <c r="Z9" s="21"/>
    </row>
    <row r="10" spans="2:26" x14ac:dyDescent="0.3">
      <c r="B10" s="3" t="s">
        <v>176</v>
      </c>
      <c r="C10" s="21">
        <v>3.3599999999999998E-2</v>
      </c>
      <c r="D10" s="21">
        <v>3.3599999999999998E-2</v>
      </c>
      <c r="E10" s="21">
        <v>3.3599999999999998E-2</v>
      </c>
      <c r="F10" s="21">
        <v>3.3599999999999998E-2</v>
      </c>
      <c r="G10" s="21">
        <v>3.3599999999999998E-2</v>
      </c>
      <c r="H10" s="21">
        <v>3.3599999999999998E-2</v>
      </c>
      <c r="I10" s="21">
        <v>3.3599999999999998E-2</v>
      </c>
      <c r="J10" s="21">
        <v>3.3599999999999998E-2</v>
      </c>
      <c r="K10" s="21">
        <v>3.3599999999999998E-2</v>
      </c>
      <c r="L10" s="21">
        <v>3.3599999999999998E-2</v>
      </c>
      <c r="M10" s="21">
        <v>3.3599999999999998E-2</v>
      </c>
      <c r="N10" s="21">
        <v>3.3599999999999998E-2</v>
      </c>
      <c r="O10" s="21">
        <v>3.3599999999999998E-2</v>
      </c>
      <c r="P10" s="21">
        <v>3.3599999999999998E-2</v>
      </c>
      <c r="Q10" s="21"/>
      <c r="R10" s="21"/>
      <c r="S10" s="21"/>
      <c r="T10" s="21"/>
      <c r="U10" s="21"/>
      <c r="V10" s="21"/>
      <c r="W10" s="21"/>
      <c r="X10" s="21"/>
      <c r="Y10" s="21"/>
      <c r="Z10" s="21"/>
    </row>
    <row r="11" spans="2:26" x14ac:dyDescent="0.3">
      <c r="L11" t="str">
        <f t="shared" ref="L11:N11" si="0">IF(OR(L10="",L8=""),"",IF(L8&gt;=L10,"On","Off"))</f>
        <v>On</v>
      </c>
      <c r="M11" t="str">
        <f t="shared" si="0"/>
        <v>On</v>
      </c>
      <c r="N11" t="str">
        <f t="shared" si="0"/>
        <v>On</v>
      </c>
    </row>
  </sheetData>
  <sheetProtection sheet="1" objects="1" scenarios="1"/>
  <mergeCells count="2">
    <mergeCell ref="Y5:Z5"/>
    <mergeCell ref="V5:W5"/>
  </mergeCells>
  <conditionalFormatting sqref="X5">
    <cfRule type="cellIs" dxfId="82" priority="1" operator="equal">
      <formula>"Neither"</formula>
    </cfRule>
    <cfRule type="cellIs" dxfId="81" priority="2" operator="equal">
      <formula>"Improvement"</formula>
    </cfRule>
    <cfRule type="cellIs" dxfId="80" priority="3" operator="equal">
      <formula>"Concern"</formula>
    </cfRule>
  </conditionalFormatting>
  <dataValidations count="1">
    <dataValidation type="list" allowBlank="1" showInputMessage="1" showErrorMessage="1" sqref="X5" xr:uid="{E7BC90DD-38EC-4FFA-8C1F-5EFF3B9D5D98}">
      <formula1>"Concern, Improvement, Neither"</formula1>
    </dataValidation>
  </dataValidations>
  <pageMargins left="0.25" right="0.25" top="0.75" bottom="0.75" header="0.3" footer="0.3"/>
  <pageSetup paperSize="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B3E2-C5E2-4011-B013-1D4BACC5FC9C}">
  <sheetPr>
    <pageSetUpPr fitToPage="1"/>
  </sheetPr>
  <dimension ref="A2:BB40"/>
  <sheetViews>
    <sheetView showGridLines="0" showRowColHeaders="0" topLeftCell="A52" zoomScale="74" zoomScaleNormal="70" workbookViewId="0">
      <selection activeCell="Z68" sqref="A1:Z68"/>
    </sheetView>
  </sheetViews>
  <sheetFormatPr defaultRowHeight="14.4" x14ac:dyDescent="0.3"/>
  <cols>
    <col min="1" max="1" width="8.44140625" customWidth="1"/>
    <col min="2" max="57" width="10.44140625" customWidth="1"/>
    <col min="58" max="58" width="24.5546875" bestFit="1" customWidth="1"/>
    <col min="59" max="70" width="10.44140625" customWidth="1"/>
  </cols>
  <sheetData>
    <row r="2" spans="1:54" ht="25.8" x14ac:dyDescent="0.5">
      <c r="B2" s="6" t="s">
        <v>177</v>
      </c>
      <c r="C2" s="6"/>
      <c r="D2" s="6"/>
    </row>
    <row r="4" spans="1:54" ht="15" thickBot="1" x14ac:dyDescent="0.35"/>
    <row r="5" spans="1:54" ht="27" customHeight="1" thickBot="1" x14ac:dyDescent="0.35">
      <c r="A5" s="96" t="s">
        <v>178</v>
      </c>
      <c r="B5" s="97"/>
      <c r="C5" s="97"/>
      <c r="D5" s="97"/>
      <c r="E5" s="97"/>
      <c r="F5" s="97"/>
      <c r="G5" s="97"/>
      <c r="H5" s="97"/>
      <c r="I5" s="97"/>
      <c r="J5" s="97"/>
      <c r="K5" s="97"/>
      <c r="L5" s="97"/>
      <c r="M5" s="97"/>
      <c r="N5" s="97"/>
      <c r="O5" s="97"/>
      <c r="P5" s="97"/>
      <c r="Q5" s="97"/>
      <c r="R5" s="97"/>
      <c r="S5" s="97"/>
      <c r="T5" s="97"/>
      <c r="U5" s="311" t="s">
        <v>92</v>
      </c>
      <c r="V5" s="311"/>
      <c r="W5" s="234"/>
      <c r="X5" s="98" t="s">
        <v>113</v>
      </c>
      <c r="Y5" s="99" t="s">
        <v>110</v>
      </c>
      <c r="AD5" s="96" t="s">
        <v>179</v>
      </c>
      <c r="AE5" s="97"/>
      <c r="AF5" s="97"/>
      <c r="AG5" s="97"/>
      <c r="AH5" s="97"/>
      <c r="AI5" s="97"/>
      <c r="AJ5" s="97"/>
      <c r="AK5" s="97"/>
      <c r="AL5" s="97"/>
      <c r="AM5" s="97"/>
      <c r="AN5" s="97"/>
      <c r="AO5" s="97"/>
      <c r="AP5" s="97"/>
      <c r="AQ5" s="97"/>
      <c r="AR5" s="97"/>
      <c r="AS5" s="97"/>
      <c r="AT5" s="97"/>
      <c r="AU5" s="97"/>
      <c r="AV5" s="97"/>
      <c r="AW5" s="97"/>
      <c r="AX5" s="311" t="s">
        <v>92</v>
      </c>
      <c r="AY5" s="311"/>
      <c r="AZ5" s="234"/>
      <c r="BA5" s="98" t="s">
        <v>113</v>
      </c>
      <c r="BB5" s="99" t="s">
        <v>110</v>
      </c>
    </row>
    <row r="7" spans="1:54" x14ac:dyDescent="0.3">
      <c r="A7" s="2"/>
      <c r="B7" s="63">
        <v>45383</v>
      </c>
      <c r="C7" s="63">
        <v>45413</v>
      </c>
      <c r="D7" s="63">
        <v>45444</v>
      </c>
      <c r="E7" s="63">
        <v>45474</v>
      </c>
      <c r="F7" s="63">
        <v>45505</v>
      </c>
      <c r="G7" s="63">
        <v>45536</v>
      </c>
      <c r="H7" s="63">
        <v>45566</v>
      </c>
      <c r="I7" s="63">
        <v>45597</v>
      </c>
      <c r="J7" s="63">
        <v>45627</v>
      </c>
      <c r="K7" s="63">
        <v>45658</v>
      </c>
      <c r="L7" s="63">
        <v>45689</v>
      </c>
      <c r="M7" s="63">
        <v>45717</v>
      </c>
      <c r="N7" s="63">
        <v>45748</v>
      </c>
      <c r="O7" s="63">
        <v>45778</v>
      </c>
      <c r="P7" s="63">
        <v>45809</v>
      </c>
      <c r="Q7" s="63">
        <v>45839</v>
      </c>
      <c r="R7" s="63">
        <v>45870</v>
      </c>
      <c r="S7" s="63">
        <v>45901</v>
      </c>
      <c r="T7" s="63">
        <v>45931</v>
      </c>
      <c r="U7" s="63">
        <v>45962</v>
      </c>
      <c r="V7" s="63">
        <v>45992</v>
      </c>
      <c r="W7" s="63">
        <v>46023</v>
      </c>
      <c r="X7" s="63">
        <v>46054</v>
      </c>
      <c r="Y7" s="63">
        <v>46082</v>
      </c>
      <c r="AD7" s="2"/>
      <c r="AE7" s="63">
        <v>45383</v>
      </c>
      <c r="AF7" s="63">
        <v>45413</v>
      </c>
      <c r="AG7" s="63">
        <v>45444</v>
      </c>
      <c r="AH7" s="63">
        <v>45474</v>
      </c>
      <c r="AI7" s="63">
        <v>45505</v>
      </c>
      <c r="AJ7" s="63">
        <v>45536</v>
      </c>
      <c r="AK7" s="63">
        <v>45566</v>
      </c>
      <c r="AL7" s="63">
        <v>45597</v>
      </c>
      <c r="AM7" s="63">
        <v>45627</v>
      </c>
      <c r="AN7" s="63">
        <v>45658</v>
      </c>
      <c r="AO7" s="63">
        <v>45689</v>
      </c>
      <c r="AP7" s="63">
        <v>45717</v>
      </c>
      <c r="AQ7" s="63">
        <v>45748</v>
      </c>
      <c r="AR7" s="63">
        <v>45778</v>
      </c>
      <c r="AS7" s="63">
        <v>45809</v>
      </c>
      <c r="AT7" s="63">
        <v>45839</v>
      </c>
      <c r="AU7" s="63">
        <v>45870</v>
      </c>
      <c r="AV7" s="63">
        <v>45901</v>
      </c>
      <c r="AW7" s="63">
        <v>45931</v>
      </c>
      <c r="AX7" s="63">
        <v>45962</v>
      </c>
      <c r="AY7" s="63">
        <v>45992</v>
      </c>
      <c r="AZ7" s="63">
        <v>46023</v>
      </c>
      <c r="BA7" s="63">
        <v>46054</v>
      </c>
      <c r="BB7" s="63">
        <v>46082</v>
      </c>
    </row>
    <row r="8" spans="1:54" x14ac:dyDescent="0.3">
      <c r="A8" s="3" t="s">
        <v>180</v>
      </c>
      <c r="B8" s="82">
        <v>1020</v>
      </c>
      <c r="C8" s="82">
        <v>1031</v>
      </c>
      <c r="D8" s="82">
        <v>1041</v>
      </c>
      <c r="E8" s="82">
        <v>1035</v>
      </c>
      <c r="F8" s="82">
        <v>1057</v>
      </c>
      <c r="G8" s="82">
        <v>1074</v>
      </c>
      <c r="H8" s="82">
        <v>1090</v>
      </c>
      <c r="I8" s="82">
        <v>1079</v>
      </c>
      <c r="J8" s="82">
        <v>1061</v>
      </c>
      <c r="K8" s="82">
        <v>1082</v>
      </c>
      <c r="L8" s="82">
        <v>1099</v>
      </c>
      <c r="M8" s="82">
        <v>1139</v>
      </c>
      <c r="N8" s="82">
        <v>1151</v>
      </c>
      <c r="O8" s="82">
        <v>1143</v>
      </c>
      <c r="P8" s="82"/>
      <c r="Q8" s="82"/>
      <c r="R8" s="82"/>
      <c r="S8" s="82"/>
      <c r="T8" s="82"/>
      <c r="U8" s="82"/>
      <c r="V8" s="82"/>
      <c r="W8" s="82"/>
      <c r="X8" s="82"/>
      <c r="Y8" s="82"/>
      <c r="AD8" s="3" t="s">
        <v>180</v>
      </c>
      <c r="AE8" s="84">
        <v>1195</v>
      </c>
      <c r="AF8" s="84">
        <v>1199</v>
      </c>
      <c r="AG8" s="84">
        <v>1187</v>
      </c>
      <c r="AH8" s="84">
        <v>1203</v>
      </c>
      <c r="AI8" s="84">
        <v>1196</v>
      </c>
      <c r="AJ8" s="84">
        <v>1186</v>
      </c>
      <c r="AK8" s="84">
        <v>1183</v>
      </c>
      <c r="AL8" s="84">
        <v>1184</v>
      </c>
      <c r="AM8" s="84">
        <v>1184</v>
      </c>
      <c r="AN8" s="84">
        <v>1178</v>
      </c>
      <c r="AO8" s="84">
        <v>1165</v>
      </c>
      <c r="AP8" s="84">
        <v>1156</v>
      </c>
      <c r="AQ8" s="84">
        <v>1140</v>
      </c>
      <c r="AR8" s="84">
        <v>1128</v>
      </c>
      <c r="AS8" s="84"/>
      <c r="AT8" s="84"/>
      <c r="AU8" s="84"/>
      <c r="AV8" s="84"/>
      <c r="AW8" s="84"/>
      <c r="AX8" s="84"/>
      <c r="AY8" s="84"/>
      <c r="AZ8" s="84"/>
      <c r="BA8" s="84"/>
      <c r="BB8" s="84"/>
    </row>
    <row r="9" spans="1:54" x14ac:dyDescent="0.3">
      <c r="A9" s="3" t="s">
        <v>181</v>
      </c>
      <c r="B9" s="84">
        <v>11601.45</v>
      </c>
      <c r="C9" s="84">
        <v>11679.866666666676</v>
      </c>
      <c r="D9" s="84">
        <v>11875.116666666676</v>
      </c>
      <c r="E9" s="84">
        <v>11891.033333333338</v>
      </c>
      <c r="F9" s="84">
        <v>12055.883333333322</v>
      </c>
      <c r="G9" s="84">
        <v>12162.216666666665</v>
      </c>
      <c r="H9" s="84">
        <v>12361.983333333344</v>
      </c>
      <c r="I9" s="84">
        <v>12508.216666666667</v>
      </c>
      <c r="J9" s="84">
        <v>12452.366666666676</v>
      </c>
      <c r="K9" s="84">
        <v>12617.633333333342</v>
      </c>
      <c r="L9" s="84">
        <v>13121.466666666674</v>
      </c>
      <c r="M9" s="84">
        <v>13491.133333333333</v>
      </c>
      <c r="N9" s="84">
        <v>13933.199999999986</v>
      </c>
      <c r="O9" s="84">
        <v>13916.783333333322</v>
      </c>
      <c r="P9" s="84"/>
      <c r="Q9" s="84"/>
      <c r="R9" s="84"/>
      <c r="S9" s="84"/>
      <c r="T9" s="84"/>
      <c r="U9" s="84"/>
      <c r="V9" s="84"/>
      <c r="W9" s="84"/>
      <c r="X9" s="84"/>
      <c r="Y9" s="84"/>
      <c r="AD9" s="3" t="s">
        <v>182</v>
      </c>
      <c r="AE9" s="84">
        <v>235</v>
      </c>
      <c r="AF9" s="84">
        <v>232</v>
      </c>
      <c r="AG9" s="84">
        <v>226</v>
      </c>
      <c r="AH9" s="84">
        <v>238</v>
      </c>
      <c r="AI9" s="84">
        <v>232</v>
      </c>
      <c r="AJ9" s="84">
        <v>230</v>
      </c>
      <c r="AK9" s="84">
        <v>228</v>
      </c>
      <c r="AL9" s="84">
        <v>237</v>
      </c>
      <c r="AM9" s="84">
        <v>230</v>
      </c>
      <c r="AN9" s="84">
        <v>236</v>
      </c>
      <c r="AO9" s="84">
        <v>231</v>
      </c>
      <c r="AP9" s="84">
        <v>234</v>
      </c>
      <c r="AQ9" s="84">
        <v>228</v>
      </c>
      <c r="AR9" s="84">
        <v>227</v>
      </c>
      <c r="AS9" s="84"/>
      <c r="AT9" s="84"/>
      <c r="AU9" s="84"/>
      <c r="AV9" s="84"/>
      <c r="AW9" s="84"/>
      <c r="AX9" s="84"/>
      <c r="AY9" s="84"/>
      <c r="AZ9" s="84"/>
      <c r="BA9" s="84"/>
      <c r="BB9" s="84"/>
    </row>
    <row r="35" spans="1:54" ht="15" thickBot="1" x14ac:dyDescent="0.35"/>
    <row r="36" spans="1:54" ht="24" thickBot="1" x14ac:dyDescent="0.35">
      <c r="A36" s="96" t="s">
        <v>183</v>
      </c>
      <c r="B36" s="97"/>
      <c r="C36" s="97"/>
      <c r="D36" s="97"/>
      <c r="E36" s="97"/>
      <c r="F36" s="97"/>
      <c r="G36" s="97"/>
      <c r="H36" s="97"/>
      <c r="I36" s="97"/>
      <c r="J36" s="97"/>
      <c r="K36" s="97"/>
      <c r="L36" s="97"/>
      <c r="M36" s="97"/>
      <c r="N36" s="97"/>
      <c r="O36" s="97"/>
      <c r="P36" s="97"/>
      <c r="Q36" s="97"/>
      <c r="R36" s="97"/>
      <c r="S36" s="97"/>
      <c r="T36" s="97"/>
      <c r="U36" s="311" t="s">
        <v>92</v>
      </c>
      <c r="V36" s="311"/>
      <c r="W36" s="234"/>
      <c r="X36" s="98" t="s">
        <v>113</v>
      </c>
      <c r="Y36" s="99" t="s">
        <v>110</v>
      </c>
      <c r="AD36" s="96" t="s">
        <v>184</v>
      </c>
      <c r="AE36" s="97"/>
      <c r="AF36" s="97"/>
      <c r="AG36" s="97"/>
      <c r="AH36" s="97"/>
      <c r="AI36" s="97"/>
      <c r="AJ36" s="97"/>
      <c r="AK36" s="97"/>
      <c r="AL36" s="97"/>
      <c r="AM36" s="97"/>
      <c r="AN36" s="97"/>
      <c r="AO36" s="97"/>
      <c r="AP36" s="97"/>
      <c r="AQ36" s="97"/>
      <c r="AR36" s="97"/>
      <c r="AS36" s="97"/>
      <c r="AT36" s="97"/>
      <c r="AU36" s="97"/>
      <c r="AV36" s="97"/>
      <c r="AW36" s="97"/>
      <c r="AX36" s="311" t="s">
        <v>92</v>
      </c>
      <c r="AY36" s="311"/>
      <c r="AZ36" s="234"/>
      <c r="BA36" s="98" t="s">
        <v>113</v>
      </c>
      <c r="BB36" s="99" t="s">
        <v>110</v>
      </c>
    </row>
    <row r="38" spans="1:54" x14ac:dyDescent="0.3">
      <c r="A38" s="2"/>
      <c r="B38" s="3" t="s">
        <v>97</v>
      </c>
      <c r="C38" s="3" t="s">
        <v>98</v>
      </c>
      <c r="D38" s="3" t="s">
        <v>99</v>
      </c>
      <c r="E38" s="3" t="s">
        <v>100</v>
      </c>
      <c r="F38" s="3" t="s">
        <v>101</v>
      </c>
      <c r="G38" s="3" t="s">
        <v>102</v>
      </c>
      <c r="H38" s="3" t="s">
        <v>103</v>
      </c>
      <c r="I38" s="3" t="s">
        <v>104</v>
      </c>
      <c r="J38" s="3" t="s">
        <v>105</v>
      </c>
      <c r="K38" s="3" t="s">
        <v>106</v>
      </c>
      <c r="L38" s="3" t="s">
        <v>107</v>
      </c>
      <c r="M38" s="63">
        <v>45717</v>
      </c>
      <c r="N38" s="63">
        <v>45748</v>
      </c>
      <c r="O38" s="63">
        <v>45778</v>
      </c>
      <c r="P38" s="63">
        <v>45809</v>
      </c>
      <c r="Q38" s="63">
        <v>45839</v>
      </c>
      <c r="R38" s="63">
        <v>45870</v>
      </c>
      <c r="S38" s="63">
        <v>45901</v>
      </c>
      <c r="T38" s="63">
        <v>45931</v>
      </c>
      <c r="U38" s="63">
        <v>45962</v>
      </c>
      <c r="V38" s="63">
        <v>45992</v>
      </c>
      <c r="W38" s="63">
        <v>46023</v>
      </c>
      <c r="X38" s="63">
        <v>46054</v>
      </c>
      <c r="Y38" s="63">
        <v>46082</v>
      </c>
      <c r="AD38" s="2"/>
      <c r="AE38" s="63">
        <v>45383</v>
      </c>
      <c r="AF38" s="63">
        <v>45413</v>
      </c>
      <c r="AG38" s="63">
        <v>45444</v>
      </c>
      <c r="AH38" s="63">
        <v>45474</v>
      </c>
      <c r="AI38" s="63">
        <v>45505</v>
      </c>
      <c r="AJ38" s="63">
        <v>45536</v>
      </c>
      <c r="AK38" s="63">
        <v>45566</v>
      </c>
      <c r="AL38" s="63">
        <v>45597</v>
      </c>
      <c r="AM38" s="63">
        <v>45627</v>
      </c>
      <c r="AN38" s="63">
        <v>45658</v>
      </c>
      <c r="AO38" s="63">
        <v>45689</v>
      </c>
      <c r="AP38" s="63">
        <v>45717</v>
      </c>
      <c r="AQ38" s="63">
        <v>45748</v>
      </c>
      <c r="AR38" s="63">
        <v>45778</v>
      </c>
      <c r="AS38" s="63">
        <v>45809</v>
      </c>
      <c r="AT38" s="63">
        <v>45839</v>
      </c>
      <c r="AU38" s="63">
        <v>45870</v>
      </c>
      <c r="AV38" s="63">
        <v>45901</v>
      </c>
      <c r="AW38" s="63">
        <v>45931</v>
      </c>
      <c r="AX38" s="63">
        <v>45962</v>
      </c>
      <c r="AY38" s="63">
        <v>45992</v>
      </c>
      <c r="AZ38" s="63">
        <v>46023</v>
      </c>
      <c r="BA38" s="63">
        <v>46054</v>
      </c>
      <c r="BB38" s="63">
        <v>46082</v>
      </c>
    </row>
    <row r="39" spans="1:54" x14ac:dyDescent="0.3">
      <c r="A39" s="3" t="s">
        <v>180</v>
      </c>
      <c r="B39" s="84">
        <v>633</v>
      </c>
      <c r="C39" s="84">
        <v>632</v>
      </c>
      <c r="D39" s="84">
        <v>632</v>
      </c>
      <c r="E39" s="84">
        <v>638</v>
      </c>
      <c r="F39" s="84">
        <v>640</v>
      </c>
      <c r="G39" s="84">
        <v>637</v>
      </c>
      <c r="H39" s="84">
        <v>634</v>
      </c>
      <c r="I39" s="84">
        <v>630</v>
      </c>
      <c r="J39" s="84">
        <v>622</v>
      </c>
      <c r="K39" s="84">
        <v>618</v>
      </c>
      <c r="L39" s="84">
        <v>622</v>
      </c>
      <c r="M39" s="82">
        <v>625</v>
      </c>
      <c r="N39" s="82">
        <v>619</v>
      </c>
      <c r="O39" s="82">
        <v>611</v>
      </c>
      <c r="P39" s="82"/>
      <c r="Q39" s="82"/>
      <c r="R39" s="82"/>
      <c r="S39" s="82"/>
      <c r="T39" s="82"/>
      <c r="U39" s="82"/>
      <c r="V39" s="82"/>
      <c r="W39" s="82"/>
      <c r="X39" s="82"/>
      <c r="Y39" s="82"/>
      <c r="AD39" s="3" t="s">
        <v>180</v>
      </c>
      <c r="AE39" s="84">
        <v>248</v>
      </c>
      <c r="AF39" s="84">
        <v>249</v>
      </c>
      <c r="AG39" s="84">
        <v>246</v>
      </c>
      <c r="AH39" s="84">
        <v>252</v>
      </c>
      <c r="AI39" s="84">
        <v>252</v>
      </c>
      <c r="AJ39" s="84">
        <v>252</v>
      </c>
      <c r="AK39" s="84">
        <v>253</v>
      </c>
      <c r="AL39" s="84">
        <v>251</v>
      </c>
      <c r="AM39" s="84">
        <v>249</v>
      </c>
      <c r="AN39" s="84">
        <v>250</v>
      </c>
      <c r="AO39" s="84">
        <v>247</v>
      </c>
      <c r="AP39" s="84">
        <v>246</v>
      </c>
      <c r="AQ39" s="84">
        <v>243</v>
      </c>
      <c r="AR39" s="84">
        <v>244</v>
      </c>
      <c r="AS39" s="84"/>
      <c r="AT39" s="84"/>
      <c r="AU39" s="84"/>
      <c r="AV39" s="84"/>
      <c r="AW39" s="84"/>
      <c r="AX39" s="84"/>
      <c r="AY39" s="84"/>
      <c r="AZ39" s="84"/>
      <c r="BA39" s="84"/>
      <c r="BB39" s="84"/>
    </row>
    <row r="40" spans="1:54" x14ac:dyDescent="0.3">
      <c r="A40" s="3" t="s">
        <v>181</v>
      </c>
      <c r="B40" s="84">
        <v>13252.749999999998</v>
      </c>
      <c r="C40" s="84">
        <v>13254.749999999998</v>
      </c>
      <c r="D40" s="84">
        <v>13367.249999999998</v>
      </c>
      <c r="E40" s="84">
        <v>13500.749999999998</v>
      </c>
      <c r="F40" s="84">
        <v>13434.583333333332</v>
      </c>
      <c r="G40" s="84">
        <v>13558.999999999998</v>
      </c>
      <c r="H40" s="84">
        <v>13472.749999999998</v>
      </c>
      <c r="I40" s="84">
        <v>13415.25</v>
      </c>
      <c r="J40" s="84">
        <v>13318</v>
      </c>
      <c r="K40" s="84">
        <v>13206.5</v>
      </c>
      <c r="L40" s="84">
        <v>13272.75</v>
      </c>
      <c r="M40" s="84">
        <v>13291.666666666668</v>
      </c>
      <c r="N40" s="84">
        <v>12817.166666666668</v>
      </c>
      <c r="O40" s="84">
        <v>12742.416666666668</v>
      </c>
      <c r="P40" s="84"/>
      <c r="Q40" s="84"/>
      <c r="R40" s="84"/>
      <c r="S40" s="84"/>
      <c r="T40" s="84"/>
      <c r="U40" s="84"/>
      <c r="V40" s="84"/>
      <c r="W40" s="84"/>
      <c r="X40" s="84"/>
      <c r="Y40" s="84"/>
      <c r="AD40" s="3" t="s">
        <v>185</v>
      </c>
      <c r="AE40" s="84">
        <v>20410.48333333333</v>
      </c>
      <c r="AF40" s="84">
        <v>20355.48333333333</v>
      </c>
      <c r="AG40" s="84">
        <v>20398.23333333333</v>
      </c>
      <c r="AH40" s="84">
        <v>20544.23333333333</v>
      </c>
      <c r="AI40" s="84">
        <v>20644.73333333333</v>
      </c>
      <c r="AJ40" s="84">
        <v>20604.23333333333</v>
      </c>
      <c r="AK40" s="84">
        <v>20611.23333333333</v>
      </c>
      <c r="AL40" s="84">
        <v>20507.23333333333</v>
      </c>
      <c r="AM40" s="84">
        <v>20443.73333333333</v>
      </c>
      <c r="AN40" s="84">
        <v>20690.23333333333</v>
      </c>
      <c r="AO40" s="84">
        <v>20612.73333333333</v>
      </c>
      <c r="AP40" s="84">
        <v>20481.73333333333</v>
      </c>
      <c r="AQ40" s="84">
        <v>20502.73333333333</v>
      </c>
      <c r="AR40" s="84">
        <v>20571.73333333333</v>
      </c>
      <c r="AS40" s="84"/>
      <c r="AT40" s="84"/>
      <c r="AU40" s="84"/>
      <c r="AV40" s="84"/>
      <c r="AW40" s="84"/>
      <c r="AX40" s="84"/>
      <c r="AY40" s="84"/>
      <c r="AZ40" s="84"/>
      <c r="BA40" s="84"/>
      <c r="BB40" s="84"/>
    </row>
  </sheetData>
  <sheetProtection sheet="1" objects="1" scenarios="1"/>
  <mergeCells count="4">
    <mergeCell ref="U5:V5"/>
    <mergeCell ref="AX5:AY5"/>
    <mergeCell ref="U36:V36"/>
    <mergeCell ref="AX36:AY36"/>
  </mergeCells>
  <conditionalFormatting sqref="W5">
    <cfRule type="cellIs" dxfId="79" priority="10" operator="equal">
      <formula>"Neither"</formula>
    </cfRule>
    <cfRule type="cellIs" dxfId="78" priority="11" operator="equal">
      <formula>"Improvement"</formula>
    </cfRule>
    <cfRule type="cellIs" dxfId="77" priority="12" operator="equal">
      <formula>"Concern"</formula>
    </cfRule>
  </conditionalFormatting>
  <conditionalFormatting sqref="W36">
    <cfRule type="cellIs" dxfId="76" priority="4" operator="equal">
      <formula>"Neither"</formula>
    </cfRule>
    <cfRule type="cellIs" dxfId="75" priority="5" operator="equal">
      <formula>"Improvement"</formula>
    </cfRule>
    <cfRule type="cellIs" dxfId="74" priority="6" operator="equal">
      <formula>"Concern"</formula>
    </cfRule>
  </conditionalFormatting>
  <conditionalFormatting sqref="AZ5">
    <cfRule type="cellIs" dxfId="73" priority="7" operator="equal">
      <formula>"Neither"</formula>
    </cfRule>
    <cfRule type="cellIs" dxfId="72" priority="8" operator="equal">
      <formula>"Improvement"</formula>
    </cfRule>
    <cfRule type="cellIs" dxfId="71" priority="9" operator="equal">
      <formula>"Concern"</formula>
    </cfRule>
  </conditionalFormatting>
  <conditionalFormatting sqref="AZ36">
    <cfRule type="cellIs" dxfId="70" priority="1" operator="equal">
      <formula>"Neither"</formula>
    </cfRule>
    <cfRule type="cellIs" dxfId="69" priority="2" operator="equal">
      <formula>"Improvement"</formula>
    </cfRule>
    <cfRule type="cellIs" dxfId="68" priority="3" operator="equal">
      <formula>"Concern"</formula>
    </cfRule>
  </conditionalFormatting>
  <dataValidations count="1">
    <dataValidation type="list" allowBlank="1" showInputMessage="1" showErrorMessage="1" sqref="W5 AZ5 W36 AZ36" xr:uid="{38344A57-49A2-456D-8B72-C233CCDA30F5}">
      <formula1>"Concern, Improvement, Neither"</formula1>
    </dataValidation>
  </dataValidations>
  <pageMargins left="0.25" right="0.25" top="0.75" bottom="0.75" header="0.3" footer="0.3"/>
  <pageSetup paperSize="8" scale="6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9C2B3-2525-4AB8-83B6-C23BF4D2B2C6}">
  <sheetPr>
    <pageSetUpPr fitToPage="1"/>
  </sheetPr>
  <dimension ref="A2:AO11"/>
  <sheetViews>
    <sheetView showGridLines="0" showRowColHeaders="0" topLeftCell="A18" zoomScale="90" zoomScaleNormal="90" workbookViewId="0">
      <selection activeCell="A17" sqref="A17"/>
    </sheetView>
  </sheetViews>
  <sheetFormatPr defaultRowHeight="14.4" x14ac:dyDescent="0.3"/>
  <cols>
    <col min="1" max="1" width="9" customWidth="1"/>
    <col min="2" max="14" width="5.5546875" customWidth="1"/>
    <col min="15" max="15" width="9" bestFit="1" customWidth="1"/>
    <col min="16" max="17" width="5.5546875" customWidth="1"/>
    <col min="18" max="18" width="6.5546875" customWidth="1"/>
    <col min="19" max="24" width="5.5546875" customWidth="1"/>
    <col min="25" max="25" width="9.5546875" customWidth="1"/>
    <col min="26" max="28" width="5.5546875" customWidth="1"/>
    <col min="29" max="29" width="9" bestFit="1" customWidth="1"/>
    <col min="30" max="31" width="5.5546875" customWidth="1"/>
    <col min="32" max="32" width="6.5546875" customWidth="1"/>
    <col min="33" max="38" width="9.44140625" customWidth="1"/>
    <col min="39" max="41" width="5.5546875" customWidth="1"/>
    <col min="42" max="43" width="9.44140625" customWidth="1"/>
  </cols>
  <sheetData>
    <row r="2" spans="1:41" ht="25.8" x14ac:dyDescent="0.5">
      <c r="B2" s="6" t="s">
        <v>186</v>
      </c>
      <c r="C2" s="6"/>
      <c r="D2" s="6"/>
    </row>
    <row r="5" spans="1:41" ht="27" customHeight="1" x14ac:dyDescent="0.3">
      <c r="A5" s="10" t="s">
        <v>187</v>
      </c>
      <c r="B5" s="1"/>
      <c r="C5" s="1"/>
      <c r="D5" s="1"/>
      <c r="E5" s="1"/>
      <c r="F5" s="1"/>
      <c r="G5" s="1"/>
      <c r="H5" s="1"/>
      <c r="I5" s="1"/>
      <c r="J5" s="1"/>
      <c r="K5" s="1"/>
      <c r="L5" s="317" t="s">
        <v>112</v>
      </c>
      <c r="M5" s="317"/>
      <c r="O5" s="10" t="s">
        <v>188</v>
      </c>
      <c r="P5" s="1"/>
      <c r="Q5" s="1"/>
      <c r="R5" s="1"/>
      <c r="S5" s="1"/>
      <c r="T5" s="1"/>
      <c r="U5" s="1"/>
      <c r="V5" s="1"/>
      <c r="W5" s="1"/>
      <c r="X5" s="1"/>
      <c r="Y5" s="1"/>
      <c r="Z5" s="317" t="s">
        <v>112</v>
      </c>
      <c r="AA5" s="317"/>
      <c r="AC5" s="10" t="s">
        <v>189</v>
      </c>
      <c r="AD5" s="1"/>
      <c r="AE5" s="1"/>
      <c r="AF5" s="1"/>
      <c r="AG5" s="1"/>
      <c r="AH5" s="1"/>
      <c r="AI5" s="1"/>
      <c r="AJ5" s="1"/>
      <c r="AK5" s="1"/>
      <c r="AL5" s="1"/>
      <c r="AM5" s="1"/>
      <c r="AN5" s="317" t="s">
        <v>112</v>
      </c>
      <c r="AO5" s="317"/>
    </row>
    <row r="6" spans="1:41" ht="15" customHeight="1" thickBot="1" x14ac:dyDescent="0.35"/>
    <row r="7" spans="1:41" ht="36" customHeight="1" thickBot="1" x14ac:dyDescent="0.35">
      <c r="A7" s="11"/>
      <c r="B7" s="27" t="s">
        <v>190</v>
      </c>
      <c r="C7" s="27" t="s">
        <v>191</v>
      </c>
      <c r="D7" s="27" t="s">
        <v>192</v>
      </c>
      <c r="E7" s="27" t="s">
        <v>193</v>
      </c>
      <c r="F7" s="27" t="s">
        <v>194</v>
      </c>
      <c r="G7" s="27" t="s">
        <v>195</v>
      </c>
      <c r="H7" s="27" t="s">
        <v>196</v>
      </c>
      <c r="I7" s="27" t="s">
        <v>197</v>
      </c>
      <c r="J7" s="27" t="s">
        <v>198</v>
      </c>
      <c r="K7" s="27" t="s">
        <v>199</v>
      </c>
      <c r="L7" s="27" t="s">
        <v>200</v>
      </c>
      <c r="M7" s="27" t="s">
        <v>201</v>
      </c>
      <c r="N7" s="13"/>
      <c r="O7" s="13"/>
      <c r="P7" s="13"/>
      <c r="Q7" s="13"/>
      <c r="R7" s="11"/>
      <c r="S7" s="28" t="s">
        <v>202</v>
      </c>
      <c r="T7" s="28" t="s">
        <v>203</v>
      </c>
      <c r="U7" s="28" t="s">
        <v>204</v>
      </c>
      <c r="V7" s="28" t="s">
        <v>205</v>
      </c>
      <c r="W7" s="13"/>
      <c r="X7" s="318" t="s">
        <v>92</v>
      </c>
      <c r="Y7" s="319"/>
      <c r="Z7" s="319"/>
      <c r="AA7" s="240"/>
      <c r="AB7" s="13"/>
      <c r="AC7" s="13"/>
      <c r="AD7" s="13"/>
      <c r="AE7" s="13"/>
      <c r="AF7" s="11"/>
      <c r="AG7" s="26" t="s">
        <v>206</v>
      </c>
      <c r="AH7" s="26" t="s">
        <v>207</v>
      </c>
      <c r="AI7" s="26" t="s">
        <v>208</v>
      </c>
      <c r="AJ7" s="26" t="s">
        <v>209</v>
      </c>
      <c r="AK7" s="26" t="s">
        <v>210</v>
      </c>
      <c r="AL7" s="26" t="s">
        <v>211</v>
      </c>
    </row>
    <row r="8" spans="1:41" x14ac:dyDescent="0.3">
      <c r="A8" s="3" t="s">
        <v>175</v>
      </c>
      <c r="B8" s="104">
        <v>173</v>
      </c>
      <c r="C8" s="104">
        <v>408</v>
      </c>
      <c r="D8" s="104">
        <v>655</v>
      </c>
      <c r="E8" s="104">
        <v>971</v>
      </c>
      <c r="F8" s="104">
        <v>1129</v>
      </c>
      <c r="G8" s="104">
        <v>1437</v>
      </c>
      <c r="H8" s="104">
        <v>1760</v>
      </c>
      <c r="I8" s="104">
        <v>2091</v>
      </c>
      <c r="J8" s="104">
        <v>2452</v>
      </c>
      <c r="K8" s="105"/>
      <c r="L8" s="105"/>
      <c r="M8" s="105"/>
      <c r="R8" s="3" t="s">
        <v>175</v>
      </c>
      <c r="S8" s="107">
        <v>92</v>
      </c>
      <c r="T8" s="107">
        <v>144</v>
      </c>
      <c r="U8" s="107">
        <v>192</v>
      </c>
      <c r="V8" s="107">
        <v>361</v>
      </c>
      <c r="AF8" s="3" t="s">
        <v>175</v>
      </c>
      <c r="AG8" s="104">
        <v>25</v>
      </c>
      <c r="AH8" s="104">
        <v>239</v>
      </c>
      <c r="AI8" s="104">
        <v>42</v>
      </c>
      <c r="AJ8" s="104">
        <v>21</v>
      </c>
      <c r="AK8" s="104">
        <v>12</v>
      </c>
      <c r="AL8" s="104">
        <v>22</v>
      </c>
    </row>
    <row r="9" spans="1:41" x14ac:dyDescent="0.3">
      <c r="A9" s="3" t="s">
        <v>94</v>
      </c>
      <c r="B9" s="104"/>
      <c r="C9" s="104"/>
      <c r="D9" s="104"/>
      <c r="E9" s="104"/>
      <c r="F9" s="104"/>
      <c r="G9" s="104"/>
      <c r="H9" s="104"/>
      <c r="I9" s="104"/>
      <c r="J9" s="104"/>
      <c r="K9" s="106"/>
      <c r="L9" s="106"/>
      <c r="M9" s="106"/>
      <c r="R9" s="3" t="s">
        <v>94</v>
      </c>
      <c r="S9" s="104"/>
      <c r="T9" s="104"/>
      <c r="U9" s="104"/>
      <c r="V9" s="104"/>
      <c r="AF9" s="3" t="s">
        <v>94</v>
      </c>
      <c r="AG9" s="104"/>
      <c r="AH9" s="104"/>
      <c r="AI9" s="104"/>
      <c r="AJ9" s="104"/>
      <c r="AK9" s="104"/>
      <c r="AL9" s="104"/>
    </row>
    <row r="10" spans="1:41" x14ac:dyDescent="0.3">
      <c r="A10" s="3" t="s">
        <v>176</v>
      </c>
      <c r="B10" s="104">
        <v>160</v>
      </c>
      <c r="C10" s="104">
        <v>385</v>
      </c>
      <c r="D10" s="104">
        <v>621</v>
      </c>
      <c r="E10" s="104">
        <v>831</v>
      </c>
      <c r="F10" s="104">
        <v>1027</v>
      </c>
      <c r="G10" s="104">
        <v>1300</v>
      </c>
      <c r="H10" s="104">
        <v>1520</v>
      </c>
      <c r="I10" s="104">
        <v>1823</v>
      </c>
      <c r="J10" s="104">
        <v>2087</v>
      </c>
      <c r="K10" s="106"/>
      <c r="L10" s="106"/>
      <c r="M10" s="106"/>
      <c r="R10" s="3" t="s">
        <v>176</v>
      </c>
      <c r="S10" s="104">
        <v>43</v>
      </c>
      <c r="T10" s="104">
        <v>130</v>
      </c>
      <c r="U10" s="104">
        <v>191</v>
      </c>
      <c r="V10" s="104">
        <v>264</v>
      </c>
      <c r="AF10" s="3" t="s">
        <v>176</v>
      </c>
      <c r="AG10" s="104">
        <v>20</v>
      </c>
      <c r="AH10" s="104">
        <v>137</v>
      </c>
      <c r="AI10" s="104">
        <v>38</v>
      </c>
      <c r="AJ10" s="104">
        <v>41</v>
      </c>
      <c r="AK10" s="104">
        <v>22</v>
      </c>
      <c r="AL10" s="104">
        <v>6</v>
      </c>
    </row>
    <row r="11" spans="1:41" x14ac:dyDescent="0.3">
      <c r="L11" t="str">
        <f>IF(OR(K10="",K8=""),"",IF(K8&gt;=K10,"On","Off"))</f>
        <v/>
      </c>
      <c r="M11" t="str">
        <f>IF(OR(L10="",L8=""),"",IF(L8&gt;=L10,"On","Off"))</f>
        <v/>
      </c>
      <c r="N11" t="str">
        <f>IF(OR(M10="",M8=""),"",IF(M8&gt;=M10,"On","Off"))</f>
        <v/>
      </c>
    </row>
  </sheetData>
  <sheetProtection sheet="1" objects="1" scenarios="1"/>
  <mergeCells count="4">
    <mergeCell ref="L5:M5"/>
    <mergeCell ref="Z5:AA5"/>
    <mergeCell ref="AN5:AO5"/>
    <mergeCell ref="X7:Z7"/>
  </mergeCells>
  <conditionalFormatting sqref="AA7">
    <cfRule type="cellIs" dxfId="67" priority="1" operator="equal">
      <formula>"Neither"</formula>
    </cfRule>
    <cfRule type="cellIs" dxfId="66" priority="2" operator="equal">
      <formula>"Improvement"</formula>
    </cfRule>
    <cfRule type="cellIs" dxfId="65" priority="3" operator="equal">
      <formula>"Concern"</formula>
    </cfRule>
  </conditionalFormatting>
  <dataValidations count="1">
    <dataValidation type="list" allowBlank="1" showInputMessage="1" showErrorMessage="1" sqref="AA7" xr:uid="{65C52C45-C290-4872-949D-118DDE7CD8D9}">
      <formula1>"Concern, Improvement, Neither"</formula1>
    </dataValidation>
  </dataValidations>
  <pageMargins left="0.25" right="0.25" top="0.75" bottom="0.75" header="0.3" footer="0.3"/>
  <pageSetup paperSize="8"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4AAB-CBB4-4ECA-965A-CC3FA16746EF}">
  <dimension ref="B2:Z11"/>
  <sheetViews>
    <sheetView showGridLines="0" showRowColHeaders="0" topLeftCell="A28" workbookViewId="0">
      <selection activeCell="AA40" sqref="A1:AA40"/>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7.6640625" customWidth="1"/>
    <col min="25" max="26" width="6.5546875" bestFit="1" customWidth="1"/>
  </cols>
  <sheetData>
    <row r="2" spans="2:26" ht="25.8" x14ac:dyDescent="0.5">
      <c r="B2" s="6" t="s">
        <v>212</v>
      </c>
      <c r="C2" s="6"/>
      <c r="D2" s="6"/>
    </row>
    <row r="4" spans="2:26" ht="15" thickBot="1" x14ac:dyDescent="0.35"/>
    <row r="5" spans="2:26" ht="27" customHeight="1" thickBot="1" x14ac:dyDescent="0.35">
      <c r="B5" s="96" t="s">
        <v>73</v>
      </c>
      <c r="C5" s="97"/>
      <c r="D5" s="97"/>
      <c r="E5" s="97"/>
      <c r="F5" s="97"/>
      <c r="G5" s="97"/>
      <c r="H5" s="97"/>
      <c r="I5" s="97"/>
      <c r="J5" s="97"/>
      <c r="K5" s="97"/>
      <c r="L5" s="97"/>
      <c r="M5" s="97"/>
      <c r="N5" s="97"/>
      <c r="O5" s="97"/>
      <c r="P5" s="97"/>
      <c r="Q5" s="97"/>
      <c r="R5" s="97"/>
      <c r="S5" s="97"/>
      <c r="T5" s="97"/>
      <c r="U5" s="97"/>
      <c r="V5" s="311" t="s">
        <v>92</v>
      </c>
      <c r="W5" s="311"/>
      <c r="X5" s="234"/>
      <c r="Y5" s="315" t="s">
        <v>112</v>
      </c>
      <c r="Z5" s="316"/>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175</v>
      </c>
      <c r="C8" s="5">
        <v>237</v>
      </c>
      <c r="D8" s="5">
        <v>234</v>
      </c>
      <c r="E8" s="5">
        <v>228</v>
      </c>
      <c r="F8" s="5">
        <v>240</v>
      </c>
      <c r="G8" s="5">
        <v>234</v>
      </c>
      <c r="H8" s="5">
        <v>231</v>
      </c>
      <c r="I8" s="5">
        <v>229</v>
      </c>
      <c r="J8" s="5">
        <v>238</v>
      </c>
      <c r="K8" s="5">
        <v>230</v>
      </c>
      <c r="L8" s="5">
        <v>236</v>
      </c>
      <c r="M8" s="5">
        <v>231</v>
      </c>
      <c r="N8" s="5">
        <v>234</v>
      </c>
      <c r="O8" s="5">
        <v>224</v>
      </c>
      <c r="P8" s="5">
        <v>227</v>
      </c>
      <c r="Q8" s="5"/>
      <c r="R8" s="5"/>
      <c r="S8" s="5"/>
      <c r="T8" s="5"/>
      <c r="U8" s="5"/>
      <c r="V8" s="5"/>
      <c r="W8" s="5"/>
      <c r="X8" s="5"/>
      <c r="Y8" s="5"/>
      <c r="Z8" s="5"/>
    </row>
    <row r="9" spans="2:26" x14ac:dyDescent="0.3">
      <c r="B9" s="3" t="s">
        <v>94</v>
      </c>
      <c r="C9" s="5">
        <v>248</v>
      </c>
      <c r="D9" s="5">
        <v>248</v>
      </c>
      <c r="E9" s="5">
        <v>248</v>
      </c>
      <c r="F9" s="5">
        <v>248</v>
      </c>
      <c r="G9" s="5">
        <v>248</v>
      </c>
      <c r="H9" s="5">
        <v>248</v>
      </c>
      <c r="I9" s="5">
        <v>248</v>
      </c>
      <c r="J9" s="5">
        <v>248</v>
      </c>
      <c r="K9" s="5">
        <v>248</v>
      </c>
      <c r="L9" s="5">
        <v>248</v>
      </c>
      <c r="M9" s="5">
        <v>248</v>
      </c>
      <c r="N9" s="5">
        <v>248</v>
      </c>
      <c r="O9" s="5">
        <v>248</v>
      </c>
      <c r="P9" s="5">
        <v>248</v>
      </c>
      <c r="Q9" s="5">
        <v>248</v>
      </c>
      <c r="R9" s="5">
        <v>248</v>
      </c>
      <c r="S9" s="5">
        <v>248</v>
      </c>
      <c r="T9" s="5">
        <v>248</v>
      </c>
      <c r="U9" s="5">
        <v>248</v>
      </c>
      <c r="V9" s="5">
        <v>248</v>
      </c>
      <c r="W9" s="5">
        <v>248</v>
      </c>
      <c r="X9" s="5">
        <v>248</v>
      </c>
      <c r="Y9" s="5">
        <v>248</v>
      </c>
      <c r="Z9" s="5">
        <v>248</v>
      </c>
    </row>
    <row r="10" spans="2:26" x14ac:dyDescent="0.3">
      <c r="B10" s="3" t="s">
        <v>176</v>
      </c>
      <c r="C10" s="5"/>
      <c r="D10" s="5"/>
      <c r="E10" s="5"/>
      <c r="F10" s="5"/>
      <c r="G10" s="5"/>
      <c r="H10" s="5"/>
      <c r="I10" s="5"/>
      <c r="J10" s="5"/>
      <c r="K10" s="5"/>
      <c r="L10" s="5"/>
      <c r="M10" s="5"/>
      <c r="N10" s="5"/>
      <c r="O10" s="5"/>
      <c r="P10" s="5"/>
      <c r="Q10" s="5"/>
      <c r="R10" s="5"/>
      <c r="S10" s="5"/>
      <c r="T10" s="5"/>
      <c r="U10" s="5"/>
      <c r="V10" s="5"/>
      <c r="W10" s="5"/>
      <c r="X10" s="5"/>
      <c r="Y10" s="5"/>
      <c r="Z10" s="5"/>
    </row>
    <row r="11" spans="2:26" x14ac:dyDescent="0.3">
      <c r="C11" s="75">
        <f>IF(AND(C8&lt;&gt;"",C9&lt;&gt;""),C8/C9,"")</f>
        <v>0.95564516129032262</v>
      </c>
      <c r="D11" s="75">
        <f t="shared" ref="D11:Z11" si="0">IF(AND(D8&lt;&gt;"",D9&lt;&gt;""),D8/D9,"")</f>
        <v>0.94354838709677424</v>
      </c>
      <c r="E11" s="75">
        <f t="shared" si="0"/>
        <v>0.91935483870967738</v>
      </c>
      <c r="F11" s="75">
        <f t="shared" si="0"/>
        <v>0.967741935483871</v>
      </c>
      <c r="G11" s="75">
        <f t="shared" si="0"/>
        <v>0.94354838709677424</v>
      </c>
      <c r="H11" s="75">
        <f t="shared" si="0"/>
        <v>0.93145161290322576</v>
      </c>
      <c r="I11" s="75">
        <f t="shared" si="0"/>
        <v>0.92338709677419351</v>
      </c>
      <c r="J11" s="75">
        <f t="shared" si="0"/>
        <v>0.95967741935483875</v>
      </c>
      <c r="K11" s="75">
        <f t="shared" si="0"/>
        <v>0.92741935483870963</v>
      </c>
      <c r="L11" s="75">
        <f t="shared" si="0"/>
        <v>0.95161290322580649</v>
      </c>
      <c r="M11" s="75">
        <f t="shared" si="0"/>
        <v>0.93145161290322576</v>
      </c>
      <c r="N11" s="75">
        <f t="shared" si="0"/>
        <v>0.94354838709677424</v>
      </c>
      <c r="O11" s="75">
        <f t="shared" si="0"/>
        <v>0.90322580645161288</v>
      </c>
      <c r="P11" s="75">
        <f t="shared" si="0"/>
        <v>0.91532258064516125</v>
      </c>
      <c r="Q11" s="75" t="str">
        <f t="shared" si="0"/>
        <v/>
      </c>
      <c r="R11" s="75" t="str">
        <f t="shared" si="0"/>
        <v/>
      </c>
      <c r="S11" s="75" t="str">
        <f t="shared" si="0"/>
        <v/>
      </c>
      <c r="T11" s="75" t="str">
        <f t="shared" si="0"/>
        <v/>
      </c>
      <c r="U11" s="75" t="str">
        <f t="shared" si="0"/>
        <v/>
      </c>
      <c r="V11" s="75" t="str">
        <f t="shared" si="0"/>
        <v/>
      </c>
      <c r="W11" s="75" t="str">
        <f t="shared" si="0"/>
        <v/>
      </c>
      <c r="X11" s="75" t="str">
        <f t="shared" si="0"/>
        <v/>
      </c>
      <c r="Y11" s="75" t="str">
        <f t="shared" si="0"/>
        <v/>
      </c>
      <c r="Z11" s="75" t="str">
        <f t="shared" si="0"/>
        <v/>
      </c>
    </row>
  </sheetData>
  <sheetProtection sheet="1" objects="1" scenarios="1"/>
  <mergeCells count="2">
    <mergeCell ref="Y5:Z5"/>
    <mergeCell ref="V5:W5"/>
  </mergeCells>
  <conditionalFormatting sqref="X5">
    <cfRule type="cellIs" dxfId="64" priority="1" operator="equal">
      <formula>"Neither"</formula>
    </cfRule>
    <cfRule type="cellIs" dxfId="63" priority="2" operator="equal">
      <formula>"Improvement"</formula>
    </cfRule>
    <cfRule type="cellIs" dxfId="62" priority="3" operator="equal">
      <formula>"Concern"</formula>
    </cfRule>
  </conditionalFormatting>
  <dataValidations count="1">
    <dataValidation type="list" allowBlank="1" showInputMessage="1" showErrorMessage="1" sqref="X5" xr:uid="{1FD40685-DB37-47B9-8CA0-7F5F729827BC}">
      <formula1>"Concern, Improvement, Neither"</formula1>
    </dataValidation>
  </dataValidations>
  <pageMargins left="0.25" right="0.25" top="0.75" bottom="0.75" header="0.3" footer="0.3"/>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C81F4-1D79-40DD-B407-38722EFDAB2E}">
  <sheetPr>
    <pageSetUpPr fitToPage="1"/>
  </sheetPr>
  <dimension ref="C2:BD10"/>
  <sheetViews>
    <sheetView showGridLines="0" showRowColHeaders="0" zoomScale="20" zoomScaleNormal="20" workbookViewId="0">
      <selection activeCell="BF50" sqref="A1:BF50"/>
    </sheetView>
  </sheetViews>
  <sheetFormatPr defaultRowHeight="14.4" x14ac:dyDescent="0.3"/>
  <cols>
    <col min="1" max="1" width="8.5546875" customWidth="1"/>
    <col min="2" max="2" width="0.44140625" customWidth="1"/>
    <col min="3" max="3" width="16.5546875" bestFit="1" customWidth="1"/>
    <col min="4" max="4" width="6.44140625" bestFit="1" customWidth="1"/>
    <col min="5" max="5" width="6.554687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16" width="6.44140625" bestFit="1" customWidth="1"/>
    <col min="17" max="27" width="6.44140625" customWidth="1"/>
    <col min="28" max="28" width="8.5546875" customWidth="1"/>
    <col min="29" max="30" width="6.44140625" customWidth="1"/>
    <col min="31" max="31" width="6.5546875" bestFit="1" customWidth="1"/>
    <col min="32" max="32" width="9" bestFit="1" customWidth="1"/>
    <col min="33" max="44" width="6.5546875" customWidth="1"/>
  </cols>
  <sheetData>
    <row r="2" spans="3:56" ht="25.8" x14ac:dyDescent="0.5">
      <c r="C2" s="6" t="s">
        <v>213</v>
      </c>
      <c r="D2" s="6"/>
      <c r="E2" s="6"/>
    </row>
    <row r="4" spans="3:56" ht="15" thickBot="1" x14ac:dyDescent="0.35"/>
    <row r="5" spans="3:56" ht="27" customHeight="1" thickBot="1" x14ac:dyDescent="0.35">
      <c r="C5" s="91" t="s">
        <v>214</v>
      </c>
      <c r="D5" s="92"/>
      <c r="E5" s="92"/>
      <c r="F5" s="92"/>
      <c r="G5" s="92"/>
      <c r="H5" s="92"/>
      <c r="I5" s="92"/>
      <c r="J5" s="92"/>
      <c r="K5" s="92"/>
      <c r="L5" s="92"/>
      <c r="M5" s="92"/>
      <c r="N5" s="92"/>
      <c r="O5" s="92"/>
      <c r="P5" s="92"/>
      <c r="Q5" s="92"/>
      <c r="R5" s="92"/>
      <c r="S5" s="92"/>
      <c r="T5" s="92"/>
      <c r="U5" s="92"/>
      <c r="V5" s="92"/>
      <c r="W5" s="92"/>
      <c r="X5" s="92"/>
      <c r="Y5" s="92"/>
      <c r="Z5" s="311" t="s">
        <v>92</v>
      </c>
      <c r="AA5" s="311"/>
      <c r="AB5" s="234"/>
      <c r="AC5" s="309" t="s">
        <v>109</v>
      </c>
      <c r="AD5" s="310"/>
      <c r="AE5" s="91" t="s">
        <v>215</v>
      </c>
      <c r="AF5" s="92"/>
      <c r="AG5" s="92"/>
      <c r="AH5" s="92"/>
      <c r="AI5" s="92"/>
      <c r="AJ5" s="92"/>
      <c r="AK5" s="92"/>
      <c r="AL5" s="92"/>
      <c r="AM5" s="92"/>
      <c r="AN5" s="92"/>
      <c r="AO5" s="92"/>
      <c r="AP5" s="92"/>
      <c r="AQ5" s="92"/>
      <c r="AR5" s="92"/>
      <c r="AS5" s="92"/>
      <c r="AT5" s="92"/>
      <c r="AU5" s="92"/>
      <c r="AV5" s="92"/>
      <c r="AW5" s="92"/>
      <c r="AX5" s="92"/>
      <c r="AY5" s="92"/>
      <c r="AZ5" s="92"/>
      <c r="BA5" s="92"/>
      <c r="BB5" s="92"/>
      <c r="BC5" s="309" t="s">
        <v>109</v>
      </c>
      <c r="BD5" s="310"/>
    </row>
    <row r="6" spans="3:56" ht="12" customHeight="1" x14ac:dyDescent="0.3"/>
    <row r="7" spans="3:56" x14ac:dyDescent="0.3">
      <c r="C7" s="2"/>
      <c r="D7" s="63">
        <v>45383</v>
      </c>
      <c r="E7" s="63">
        <v>45413</v>
      </c>
      <c r="F7" s="63">
        <v>45444</v>
      </c>
      <c r="G7" s="63">
        <v>45474</v>
      </c>
      <c r="H7" s="63">
        <v>45505</v>
      </c>
      <c r="I7" s="63">
        <v>45536</v>
      </c>
      <c r="J7" s="63">
        <v>45566</v>
      </c>
      <c r="K7" s="63">
        <v>45597</v>
      </c>
      <c r="L7" s="63">
        <v>45627</v>
      </c>
      <c r="M7" s="63">
        <v>45658</v>
      </c>
      <c r="N7" s="63">
        <v>45689</v>
      </c>
      <c r="O7" s="63">
        <v>45717</v>
      </c>
      <c r="P7" s="63">
        <v>45748</v>
      </c>
      <c r="Q7" s="63">
        <v>45778</v>
      </c>
      <c r="R7" s="63">
        <v>45809</v>
      </c>
      <c r="S7" s="63">
        <v>45839</v>
      </c>
      <c r="T7" s="63">
        <v>45870</v>
      </c>
      <c r="U7" s="63">
        <v>45901</v>
      </c>
      <c r="V7" s="63">
        <v>45931</v>
      </c>
      <c r="W7" s="63">
        <v>45962</v>
      </c>
      <c r="X7" s="63">
        <v>45992</v>
      </c>
      <c r="Y7" s="63">
        <v>46023</v>
      </c>
      <c r="Z7" s="63">
        <v>46054</v>
      </c>
      <c r="AA7" s="63">
        <v>46082</v>
      </c>
      <c r="AF7" s="2"/>
      <c r="AG7" s="63">
        <v>45383</v>
      </c>
      <c r="AH7" s="63">
        <v>45413</v>
      </c>
      <c r="AI7" s="63">
        <v>45444</v>
      </c>
      <c r="AJ7" s="63">
        <v>45474</v>
      </c>
      <c r="AK7" s="63">
        <v>45505</v>
      </c>
      <c r="AL7" s="63">
        <v>45536</v>
      </c>
      <c r="AM7" s="63">
        <v>45566</v>
      </c>
      <c r="AN7" s="63">
        <v>45597</v>
      </c>
      <c r="AO7" s="63">
        <v>45627</v>
      </c>
      <c r="AP7" s="63">
        <v>45658</v>
      </c>
      <c r="AQ7" s="63">
        <v>45689</v>
      </c>
      <c r="AR7" s="63">
        <v>45717</v>
      </c>
      <c r="AS7" s="63">
        <v>45748</v>
      </c>
      <c r="AT7" s="63">
        <v>45778</v>
      </c>
      <c r="AU7" s="63">
        <v>45809</v>
      </c>
      <c r="AV7" s="63">
        <v>45839</v>
      </c>
      <c r="AW7" s="63">
        <v>45870</v>
      </c>
      <c r="AX7" s="63">
        <v>45901</v>
      </c>
      <c r="AY7" s="63">
        <v>45931</v>
      </c>
      <c r="AZ7" s="63">
        <v>45962</v>
      </c>
      <c r="BA7" s="63">
        <v>45992</v>
      </c>
      <c r="BB7" s="63">
        <v>46023</v>
      </c>
      <c r="BC7" s="63">
        <v>46054</v>
      </c>
      <c r="BD7" s="63">
        <v>46082</v>
      </c>
    </row>
    <row r="8" spans="3:56" x14ac:dyDescent="0.3">
      <c r="C8" s="3" t="s">
        <v>216</v>
      </c>
      <c r="D8" s="14">
        <v>2024</v>
      </c>
      <c r="E8" s="14">
        <v>1947</v>
      </c>
      <c r="F8" s="14">
        <v>1740</v>
      </c>
      <c r="G8" s="14">
        <v>2110</v>
      </c>
      <c r="H8" s="14">
        <v>1827</v>
      </c>
      <c r="I8" s="14">
        <v>2066</v>
      </c>
      <c r="J8" s="14">
        <v>2102</v>
      </c>
      <c r="K8" s="14">
        <v>2057</v>
      </c>
      <c r="L8" s="14">
        <v>1996</v>
      </c>
      <c r="M8" s="14">
        <v>2551</v>
      </c>
      <c r="N8" s="14">
        <v>1949</v>
      </c>
      <c r="O8" s="14">
        <v>1871</v>
      </c>
      <c r="P8" s="14">
        <v>1808</v>
      </c>
      <c r="Q8" s="14">
        <v>1927</v>
      </c>
      <c r="R8" s="14"/>
      <c r="S8" s="14"/>
      <c r="T8" s="14"/>
      <c r="U8" s="14"/>
      <c r="V8" s="14"/>
      <c r="W8" s="14"/>
      <c r="X8" s="14"/>
      <c r="Y8" s="14"/>
      <c r="Z8" s="14"/>
      <c r="AA8" s="14"/>
      <c r="AF8" s="3" t="s">
        <v>175</v>
      </c>
      <c r="AG8" s="4"/>
      <c r="AH8" s="4"/>
      <c r="AI8" s="4"/>
      <c r="AJ8" s="4"/>
      <c r="AK8" s="4"/>
      <c r="AL8" s="4"/>
      <c r="AM8" s="4"/>
      <c r="AN8" s="4"/>
      <c r="AO8" s="4"/>
      <c r="AP8" s="4"/>
      <c r="AQ8" s="4"/>
      <c r="AR8" s="4"/>
      <c r="AS8" s="14"/>
      <c r="AT8" s="14"/>
      <c r="AU8" s="14"/>
      <c r="AV8" s="14"/>
      <c r="AW8" s="14"/>
      <c r="AX8" s="14"/>
      <c r="AY8" s="14"/>
      <c r="AZ8" s="14"/>
      <c r="BA8" s="14"/>
      <c r="BB8" s="14"/>
      <c r="BC8" s="14"/>
      <c r="BD8" s="14"/>
    </row>
    <row r="9" spans="3:56" x14ac:dyDescent="0.3">
      <c r="C9" s="3" t="s">
        <v>217</v>
      </c>
      <c r="D9" s="15">
        <v>2001</v>
      </c>
      <c r="E9" s="15">
        <v>1906</v>
      </c>
      <c r="F9" s="15">
        <v>1691</v>
      </c>
      <c r="G9" s="15">
        <v>2068</v>
      </c>
      <c r="H9" s="15">
        <v>1782</v>
      </c>
      <c r="I9" s="15">
        <v>2001</v>
      </c>
      <c r="J9" s="15">
        <v>2020</v>
      </c>
      <c r="K9" s="15">
        <v>1972</v>
      </c>
      <c r="L9" s="15">
        <v>1875</v>
      </c>
      <c r="M9" s="15">
        <v>2199</v>
      </c>
      <c r="N9" s="15">
        <v>1542</v>
      </c>
      <c r="O9" s="15">
        <v>1833</v>
      </c>
      <c r="P9" s="15">
        <v>1720</v>
      </c>
      <c r="Q9" s="15">
        <v>2030</v>
      </c>
      <c r="R9" s="15"/>
      <c r="S9" s="15"/>
      <c r="T9" s="15"/>
      <c r="U9" s="15"/>
      <c r="V9" s="15"/>
      <c r="W9" s="15"/>
      <c r="X9" s="15"/>
      <c r="Y9" s="15"/>
      <c r="Z9" s="15"/>
      <c r="AA9" s="15"/>
      <c r="AF9" s="3" t="s">
        <v>94</v>
      </c>
      <c r="AG9" s="5"/>
      <c r="AH9" s="5"/>
      <c r="AI9" s="5"/>
      <c r="AJ9" s="5"/>
      <c r="AK9" s="5"/>
      <c r="AL9" s="5"/>
      <c r="AM9" s="5"/>
      <c r="AN9" s="5"/>
      <c r="AO9" s="5"/>
      <c r="AP9" s="5"/>
      <c r="AQ9" s="5"/>
      <c r="AR9" s="5"/>
      <c r="AS9" s="15"/>
      <c r="AT9" s="15"/>
      <c r="AU9" s="15"/>
      <c r="AV9" s="15"/>
      <c r="AW9" s="15"/>
      <c r="AX9" s="15"/>
      <c r="AY9" s="15"/>
      <c r="AZ9" s="15"/>
      <c r="BA9" s="15"/>
      <c r="BB9" s="15"/>
      <c r="BC9" s="15"/>
      <c r="BD9" s="15"/>
    </row>
    <row r="10" spans="3:56" x14ac:dyDescent="0.3">
      <c r="C10" s="3" t="s">
        <v>218</v>
      </c>
      <c r="D10" s="15">
        <v>23</v>
      </c>
      <c r="E10" s="15">
        <v>64</v>
      </c>
      <c r="F10" s="15">
        <v>113</v>
      </c>
      <c r="G10" s="15">
        <v>155</v>
      </c>
      <c r="H10" s="15">
        <v>200</v>
      </c>
      <c r="I10" s="15">
        <v>265</v>
      </c>
      <c r="J10" s="15">
        <v>347</v>
      </c>
      <c r="K10" s="15">
        <v>432</v>
      </c>
      <c r="L10" s="15">
        <v>553</v>
      </c>
      <c r="M10" s="15">
        <v>905</v>
      </c>
      <c r="N10" s="15">
        <v>1312</v>
      </c>
      <c r="O10" s="15" t="s">
        <v>118</v>
      </c>
      <c r="P10" s="15" t="s">
        <v>118</v>
      </c>
      <c r="Q10" s="15" t="s">
        <v>118</v>
      </c>
      <c r="R10" s="15"/>
      <c r="S10" s="15"/>
      <c r="T10" s="15"/>
      <c r="U10" s="15"/>
      <c r="V10" s="15"/>
      <c r="W10" s="15"/>
      <c r="X10" s="15"/>
      <c r="Y10" s="15"/>
      <c r="Z10" s="15"/>
      <c r="AA10" s="15"/>
      <c r="AF10" s="3" t="s">
        <v>176</v>
      </c>
      <c r="AG10" s="5"/>
      <c r="AH10" s="5"/>
      <c r="AI10" s="5"/>
      <c r="AJ10" s="5"/>
      <c r="AK10" s="5"/>
      <c r="AL10" s="5"/>
      <c r="AM10" s="5"/>
      <c r="AN10" s="5"/>
      <c r="AO10" s="5"/>
      <c r="AP10" s="5"/>
      <c r="AQ10" s="5"/>
      <c r="AR10" s="5"/>
      <c r="AS10" s="15"/>
      <c r="AT10" s="15"/>
      <c r="AU10" s="15"/>
      <c r="AV10" s="15"/>
      <c r="AW10" s="15"/>
      <c r="AX10" s="15"/>
      <c r="AY10" s="15"/>
      <c r="AZ10" s="15"/>
      <c r="BA10" s="15"/>
      <c r="BB10" s="15"/>
      <c r="BC10" s="15"/>
      <c r="BD10" s="15"/>
    </row>
  </sheetData>
  <sheetProtection sheet="1" objects="1" scenarios="1"/>
  <mergeCells count="3">
    <mergeCell ref="BC5:BD5"/>
    <mergeCell ref="AC5:AD5"/>
    <mergeCell ref="Z5:AA5"/>
  </mergeCells>
  <conditionalFormatting sqref="AB5">
    <cfRule type="cellIs" dxfId="61" priority="1" operator="equal">
      <formula>"Neither"</formula>
    </cfRule>
    <cfRule type="cellIs" dxfId="60" priority="2" operator="equal">
      <formula>"Improvement"</formula>
    </cfRule>
    <cfRule type="cellIs" dxfId="59" priority="3" operator="equal">
      <formula>"Concern"</formula>
    </cfRule>
  </conditionalFormatting>
  <dataValidations count="1">
    <dataValidation type="list" allowBlank="1" showInputMessage="1" showErrorMessage="1" sqref="AB5" xr:uid="{B1796F21-B6C1-46B4-BA1D-F697FFA5C2C2}">
      <formula1>"Concern, Improvement, Neither"</formula1>
    </dataValidation>
  </dataValidations>
  <pageMargins left="0.25" right="0.25" top="0.75" bottom="0.75" header="0.3" footer="0.3"/>
  <pageSetup paperSize="8" scale="48"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0DCF-3449-41F5-A56D-EC0A5DB77218}">
  <sheetPr>
    <pageSetUpPr fitToPage="1"/>
  </sheetPr>
  <dimension ref="A2:BA68"/>
  <sheetViews>
    <sheetView showGridLines="0" showRowColHeaders="0" zoomScale="20" zoomScaleNormal="20" workbookViewId="0"/>
  </sheetViews>
  <sheetFormatPr defaultRowHeight="14.4" x14ac:dyDescent="0.3"/>
  <cols>
    <col min="1" max="1" width="12" customWidth="1"/>
    <col min="2" max="22" width="7.5546875" customWidth="1"/>
    <col min="23" max="23" width="8.33203125" customWidth="1"/>
    <col min="24" max="25" width="7.5546875" customWidth="1"/>
    <col min="26" max="28" width="5.5546875" customWidth="1"/>
    <col min="29" max="29" width="11.44140625" bestFit="1" customWidth="1"/>
    <col min="30" max="50" width="7.5546875" customWidth="1"/>
    <col min="51" max="51" width="8.33203125" customWidth="1"/>
    <col min="52" max="53" width="7.5546875" customWidth="1"/>
    <col min="54" max="55" width="5.5546875" customWidth="1"/>
    <col min="56" max="57" width="9.44140625" customWidth="1"/>
  </cols>
  <sheetData>
    <row r="2" spans="1:53" ht="25.8" x14ac:dyDescent="0.5">
      <c r="B2" s="6" t="s">
        <v>219</v>
      </c>
      <c r="C2" s="6"/>
      <c r="D2" s="6"/>
    </row>
    <row r="4" spans="1:53" ht="15" thickBot="1" x14ac:dyDescent="0.35"/>
    <row r="5" spans="1:53" ht="27" customHeight="1" thickBot="1" x14ac:dyDescent="0.35">
      <c r="A5" s="96" t="s">
        <v>75</v>
      </c>
      <c r="B5" s="97"/>
      <c r="C5" s="97"/>
      <c r="D5" s="97"/>
      <c r="E5" s="97"/>
      <c r="F5" s="97"/>
      <c r="G5" s="97"/>
      <c r="H5" s="97"/>
      <c r="I5" s="97"/>
      <c r="J5" s="97"/>
      <c r="K5" s="97"/>
      <c r="L5" s="97"/>
      <c r="M5" s="97"/>
      <c r="N5" s="97"/>
      <c r="O5" s="97"/>
      <c r="P5" s="97"/>
      <c r="Q5" s="97"/>
      <c r="R5" s="97"/>
      <c r="S5" s="97"/>
      <c r="T5" s="97"/>
      <c r="U5" s="311" t="s">
        <v>92</v>
      </c>
      <c r="V5" s="311"/>
      <c r="W5" s="234"/>
      <c r="X5" s="320" t="s">
        <v>111</v>
      </c>
      <c r="Y5" s="321"/>
      <c r="AC5" s="96" t="s">
        <v>76</v>
      </c>
      <c r="AD5" s="97"/>
      <c r="AE5" s="97"/>
      <c r="AF5" s="97"/>
      <c r="AG5" s="97"/>
      <c r="AH5" s="97"/>
      <c r="AI5" s="97"/>
      <c r="AJ5" s="97"/>
      <c r="AK5" s="97"/>
      <c r="AL5" s="97"/>
      <c r="AM5" s="97"/>
      <c r="AN5" s="97"/>
      <c r="AO5" s="97"/>
      <c r="AP5" s="97"/>
      <c r="AQ5" s="97"/>
      <c r="AR5" s="97"/>
      <c r="AS5" s="97"/>
      <c r="AT5" s="97"/>
      <c r="AU5" s="97"/>
      <c r="AV5" s="97"/>
      <c r="AW5" s="311" t="s">
        <v>92</v>
      </c>
      <c r="AX5" s="311"/>
      <c r="AY5" s="234"/>
      <c r="AZ5" s="320" t="s">
        <v>111</v>
      </c>
      <c r="BA5" s="321"/>
    </row>
    <row r="7" spans="1:53" x14ac:dyDescent="0.3">
      <c r="A7" s="11"/>
      <c r="B7" s="63">
        <v>45383</v>
      </c>
      <c r="C7" s="63">
        <v>45413</v>
      </c>
      <c r="D7" s="63">
        <v>45444</v>
      </c>
      <c r="E7" s="63">
        <v>45474</v>
      </c>
      <c r="F7" s="63">
        <v>45505</v>
      </c>
      <c r="G7" s="63">
        <v>45536</v>
      </c>
      <c r="H7" s="63">
        <v>45566</v>
      </c>
      <c r="I7" s="63">
        <v>45597</v>
      </c>
      <c r="J7" s="63">
        <v>45627</v>
      </c>
      <c r="K7" s="63">
        <v>45658</v>
      </c>
      <c r="L7" s="63">
        <v>45689</v>
      </c>
      <c r="M7" s="63">
        <v>45717</v>
      </c>
      <c r="N7" s="63">
        <v>45748</v>
      </c>
      <c r="O7" s="63">
        <v>45778</v>
      </c>
      <c r="P7" s="63">
        <v>45809</v>
      </c>
      <c r="Q7" s="63">
        <v>45839</v>
      </c>
      <c r="R7" s="63">
        <v>45870</v>
      </c>
      <c r="S7" s="63">
        <v>45901</v>
      </c>
      <c r="T7" s="63">
        <v>45931</v>
      </c>
      <c r="U7" s="63">
        <v>45962</v>
      </c>
      <c r="V7" s="63">
        <v>45992</v>
      </c>
      <c r="W7" s="63">
        <v>46023</v>
      </c>
      <c r="X7" s="63">
        <v>46054</v>
      </c>
      <c r="Y7" s="63">
        <v>46082</v>
      </c>
      <c r="Z7" s="13"/>
      <c r="AA7" s="13"/>
      <c r="AB7" s="13"/>
      <c r="AC7" s="11"/>
      <c r="AD7" s="63">
        <v>45383</v>
      </c>
      <c r="AE7" s="63">
        <v>45413</v>
      </c>
      <c r="AF7" s="63">
        <v>45444</v>
      </c>
      <c r="AG7" s="63">
        <v>45474</v>
      </c>
      <c r="AH7" s="63">
        <v>45505</v>
      </c>
      <c r="AI7" s="63">
        <v>45536</v>
      </c>
      <c r="AJ7" s="63">
        <v>45566</v>
      </c>
      <c r="AK7" s="63">
        <v>45597</v>
      </c>
      <c r="AL7" s="63">
        <v>45627</v>
      </c>
      <c r="AM7" s="63">
        <v>45658</v>
      </c>
      <c r="AN7" s="63">
        <v>45689</v>
      </c>
      <c r="AO7" s="63">
        <v>45717</v>
      </c>
      <c r="AP7" s="63">
        <v>45748</v>
      </c>
      <c r="AQ7" s="63">
        <v>45778</v>
      </c>
      <c r="AR7" s="63">
        <v>45809</v>
      </c>
      <c r="AS7" s="63">
        <v>45839</v>
      </c>
      <c r="AT7" s="63">
        <v>45870</v>
      </c>
      <c r="AU7" s="63">
        <v>45901</v>
      </c>
      <c r="AV7" s="63">
        <v>45931</v>
      </c>
      <c r="AW7" s="63">
        <v>45962</v>
      </c>
      <c r="AX7" s="63">
        <v>45992</v>
      </c>
      <c r="AY7" s="63">
        <v>46023</v>
      </c>
      <c r="AZ7" s="63">
        <v>46054</v>
      </c>
      <c r="BA7" s="63">
        <v>46082</v>
      </c>
    </row>
    <row r="8" spans="1:53" x14ac:dyDescent="0.3">
      <c r="A8" s="12" t="s">
        <v>175</v>
      </c>
      <c r="B8" s="34">
        <v>182073</v>
      </c>
      <c r="C8" s="34">
        <v>179105</v>
      </c>
      <c r="D8" s="34">
        <v>176693</v>
      </c>
      <c r="E8" s="34">
        <v>183093</v>
      </c>
      <c r="F8" s="34">
        <v>182500</v>
      </c>
      <c r="G8" s="34">
        <v>186382</v>
      </c>
      <c r="H8" s="34">
        <v>197055</v>
      </c>
      <c r="I8" s="34">
        <v>199339</v>
      </c>
      <c r="J8" s="34">
        <v>181548</v>
      </c>
      <c r="K8" s="34">
        <v>197075</v>
      </c>
      <c r="L8" s="34">
        <v>189303</v>
      </c>
      <c r="M8" s="34">
        <v>221568</v>
      </c>
      <c r="N8" s="34">
        <v>185184</v>
      </c>
      <c r="O8" s="34"/>
      <c r="P8" s="34"/>
      <c r="Q8" s="34"/>
      <c r="R8" s="34"/>
      <c r="S8" s="34"/>
      <c r="T8" s="34"/>
      <c r="U8" s="34"/>
      <c r="V8" s="34"/>
      <c r="W8" s="34"/>
      <c r="X8" s="34"/>
      <c r="Y8" s="34"/>
      <c r="Z8" s="13"/>
      <c r="AA8" s="13"/>
      <c r="AB8" s="13"/>
      <c r="AC8" s="12" t="s">
        <v>175</v>
      </c>
      <c r="AD8" s="34">
        <v>83644</v>
      </c>
      <c r="AE8" s="34">
        <v>83898</v>
      </c>
      <c r="AF8" s="34">
        <v>83545</v>
      </c>
      <c r="AG8" s="34">
        <v>86573</v>
      </c>
      <c r="AH8" s="34">
        <v>86136</v>
      </c>
      <c r="AI8" s="34">
        <v>84553</v>
      </c>
      <c r="AJ8" s="34">
        <v>86818</v>
      </c>
      <c r="AK8" s="34">
        <v>83439</v>
      </c>
      <c r="AL8" s="34">
        <v>81847</v>
      </c>
      <c r="AM8" s="34">
        <v>83605</v>
      </c>
      <c r="AN8" s="34">
        <v>83629</v>
      </c>
      <c r="AO8" s="34">
        <v>83233</v>
      </c>
      <c r="AP8" s="34">
        <f>'[1]Inc v Bud Gym LTS DS &amp; DC 25 26'!$B$43</f>
        <v>87480</v>
      </c>
      <c r="AQ8" s="34">
        <f>'[1]Inc v Bud Gym LTS DS &amp; DC 25 26'!$C$43</f>
        <v>49449</v>
      </c>
      <c r="AR8" s="34">
        <f>'[1]Inc v Bud Gym LTS DS &amp; DC 25 26'!$D$43</f>
        <v>50654</v>
      </c>
      <c r="AS8" s="34"/>
      <c r="AT8" s="34"/>
      <c r="AU8" s="34"/>
      <c r="AV8" s="34"/>
      <c r="AW8" s="34"/>
      <c r="AX8" s="34"/>
      <c r="AY8" s="34"/>
      <c r="AZ8" s="34"/>
      <c r="BA8" s="34"/>
    </row>
    <row r="9" spans="1:53" x14ac:dyDescent="0.3">
      <c r="A9" s="12" t="s">
        <v>220</v>
      </c>
      <c r="B9" s="35">
        <v>4060</v>
      </c>
      <c r="C9" s="35">
        <v>4087</v>
      </c>
      <c r="D9" s="35">
        <v>4010</v>
      </c>
      <c r="E9" s="35">
        <v>4006</v>
      </c>
      <c r="F9" s="35">
        <v>3999</v>
      </c>
      <c r="G9" s="35">
        <v>4122</v>
      </c>
      <c r="H9" s="35">
        <v>4097</v>
      </c>
      <c r="I9" s="35">
        <v>4228</v>
      </c>
      <c r="J9" s="35">
        <v>4232</v>
      </c>
      <c r="K9" s="35">
        <v>4170</v>
      </c>
      <c r="L9" s="35">
        <v>4206</v>
      </c>
      <c r="M9" s="35">
        <v>4340</v>
      </c>
      <c r="N9" s="35">
        <v>4347</v>
      </c>
      <c r="O9" s="35"/>
      <c r="P9" s="35"/>
      <c r="Q9" s="35"/>
      <c r="R9" s="35"/>
      <c r="S9" s="35"/>
      <c r="T9" s="35"/>
      <c r="U9" s="35"/>
      <c r="V9" s="35"/>
      <c r="W9" s="35"/>
      <c r="X9" s="35"/>
      <c r="Y9" s="35"/>
      <c r="Z9" s="13"/>
      <c r="AA9" s="13"/>
      <c r="AB9" s="13"/>
      <c r="AC9" s="12" t="s">
        <v>220</v>
      </c>
      <c r="AD9" s="35">
        <v>2849</v>
      </c>
      <c r="AE9" s="35">
        <v>2926</v>
      </c>
      <c r="AF9" s="35">
        <v>2937</v>
      </c>
      <c r="AG9" s="35">
        <v>2996</v>
      </c>
      <c r="AH9" s="35">
        <v>2891</v>
      </c>
      <c r="AI9" s="35">
        <v>2914</v>
      </c>
      <c r="AJ9" s="35">
        <v>2946</v>
      </c>
      <c r="AK9" s="35">
        <v>2987</v>
      </c>
      <c r="AL9" s="35">
        <v>2947</v>
      </c>
      <c r="AM9" s="35">
        <v>2837</v>
      </c>
      <c r="AN9" s="35">
        <v>2806</v>
      </c>
      <c r="AO9" s="35">
        <v>3007</v>
      </c>
      <c r="AP9" s="35">
        <f>[2]Summary!$EG$33</f>
        <v>3013</v>
      </c>
      <c r="AQ9" s="35">
        <f>[2]Summary!$EH$33</f>
        <v>1904</v>
      </c>
      <c r="AR9" s="35">
        <f>[2]Summary!$EI$33</f>
        <v>1827</v>
      </c>
      <c r="AS9" s="35"/>
      <c r="AT9" s="35"/>
      <c r="AU9" s="35"/>
      <c r="AV9" s="35"/>
      <c r="AW9" s="35"/>
      <c r="AX9" s="35"/>
      <c r="AY9" s="35"/>
      <c r="AZ9" s="35"/>
      <c r="BA9" s="35"/>
    </row>
    <row r="10" spans="1:53" x14ac:dyDescent="0.3">
      <c r="A10" s="12" t="s">
        <v>176</v>
      </c>
      <c r="B10" s="18">
        <v>163347</v>
      </c>
      <c r="C10" s="18">
        <v>171587</v>
      </c>
      <c r="D10" s="18">
        <v>176110</v>
      </c>
      <c r="E10" s="18">
        <v>171498</v>
      </c>
      <c r="F10" s="18">
        <v>179662</v>
      </c>
      <c r="G10" s="18">
        <v>178021</v>
      </c>
      <c r="H10" s="18">
        <v>185046</v>
      </c>
      <c r="I10" s="18">
        <v>184123</v>
      </c>
      <c r="J10" s="18">
        <v>172238</v>
      </c>
      <c r="K10" s="18">
        <v>193915</v>
      </c>
      <c r="L10" s="18">
        <v>198773</v>
      </c>
      <c r="M10" s="18">
        <v>204903</v>
      </c>
      <c r="N10" s="18">
        <v>181820</v>
      </c>
      <c r="O10" s="18">
        <v>166735</v>
      </c>
      <c r="P10" s="18">
        <v>171770</v>
      </c>
      <c r="Q10" s="18">
        <v>190892</v>
      </c>
      <c r="R10" s="18">
        <v>199980</v>
      </c>
      <c r="S10" s="18">
        <v>222409</v>
      </c>
      <c r="T10" s="18">
        <v>230229</v>
      </c>
      <c r="U10" s="18">
        <v>204945</v>
      </c>
      <c r="V10" s="18">
        <v>191716</v>
      </c>
      <c r="W10" s="18">
        <v>215845</v>
      </c>
      <c r="X10" s="18">
        <v>221252</v>
      </c>
      <c r="Y10" s="18">
        <v>228075</v>
      </c>
      <c r="Z10" s="13"/>
      <c r="AA10" s="13"/>
      <c r="AB10" s="13"/>
      <c r="AC10" s="12" t="s">
        <v>176</v>
      </c>
      <c r="AD10" s="18">
        <v>73732</v>
      </c>
      <c r="AE10" s="18">
        <v>80327</v>
      </c>
      <c r="AF10" s="18">
        <v>79328</v>
      </c>
      <c r="AG10" s="18">
        <v>84918</v>
      </c>
      <c r="AH10" s="18">
        <v>86065</v>
      </c>
      <c r="AI10" s="18">
        <v>84494</v>
      </c>
      <c r="AJ10" s="18">
        <v>89709</v>
      </c>
      <c r="AK10" s="18">
        <v>90019</v>
      </c>
      <c r="AL10" s="18">
        <v>88478</v>
      </c>
      <c r="AM10" s="18">
        <v>89193</v>
      </c>
      <c r="AN10" s="18">
        <v>92854</v>
      </c>
      <c r="AO10" s="18">
        <v>93532</v>
      </c>
      <c r="AP10" s="18">
        <v>73426.885137770762</v>
      </c>
      <c r="AQ10" s="18">
        <v>54285.389796996686</v>
      </c>
      <c r="AR10" s="18">
        <v>53290.470121220169</v>
      </c>
      <c r="AS10" s="18">
        <v>84565.906109163188</v>
      </c>
      <c r="AT10" s="18">
        <v>85708.137354245948</v>
      </c>
      <c r="AU10" s="18">
        <v>94428.098387763661</v>
      </c>
      <c r="AV10" s="18">
        <v>99621.397788769813</v>
      </c>
      <c r="AW10" s="18">
        <v>99929.618918395368</v>
      </c>
      <c r="AX10" s="18">
        <v>88111.582265774268</v>
      </c>
      <c r="AY10" s="18">
        <v>88823.21046211553</v>
      </c>
      <c r="AZ10" s="18">
        <v>102753.46838540552</v>
      </c>
      <c r="BA10" s="18">
        <v>103428.83527237823</v>
      </c>
    </row>
    <row r="11" spans="1:53" x14ac:dyDescent="0.3">
      <c r="A11" s="12" t="s">
        <v>221</v>
      </c>
      <c r="B11" s="18">
        <f>B8</f>
        <v>182073</v>
      </c>
      <c r="C11" s="18">
        <f>SUM($B$8:C8)</f>
        <v>361178</v>
      </c>
      <c r="D11" s="18">
        <f>SUM($B$8:D8)</f>
        <v>537871</v>
      </c>
      <c r="E11" s="18">
        <f>SUM($B$8:E8)</f>
        <v>720964</v>
      </c>
      <c r="F11" s="18">
        <f>SUM($B$8:F8)</f>
        <v>903464</v>
      </c>
      <c r="G11" s="18">
        <f>SUM($B$8:G8)</f>
        <v>1089846</v>
      </c>
      <c r="H11" s="18">
        <f>SUM($B$8:H8)</f>
        <v>1286901</v>
      </c>
      <c r="I11" s="18">
        <f>SUM($B$8:I8)</f>
        <v>1486240</v>
      </c>
      <c r="J11" s="18">
        <f>SUM($B$8:J8)</f>
        <v>1667788</v>
      </c>
      <c r="K11" s="18">
        <f>SUM($B$8:K8)</f>
        <v>1864863</v>
      </c>
      <c r="L11" s="18">
        <f>SUM($B$8:L8)</f>
        <v>2054166</v>
      </c>
      <c r="M11" s="18">
        <f>SUM($B$8:M8)</f>
        <v>2275734</v>
      </c>
      <c r="N11" s="18">
        <v>185184</v>
      </c>
      <c r="O11" s="18"/>
      <c r="P11" s="18"/>
      <c r="Q11" s="18"/>
      <c r="R11" s="18"/>
      <c r="S11" s="18"/>
      <c r="T11" s="18"/>
      <c r="U11" s="18"/>
      <c r="V11" s="18"/>
      <c r="W11" s="18"/>
      <c r="X11" s="18"/>
      <c r="Y11" s="18"/>
      <c r="AC11" s="12" t="s">
        <v>221</v>
      </c>
      <c r="AD11" s="18">
        <f>AD8</f>
        <v>83644</v>
      </c>
      <c r="AE11" s="18">
        <f>SUM($AD$8:AE8)</f>
        <v>167542</v>
      </c>
      <c r="AF11" s="18">
        <f>SUM($AD$8:AF8)</f>
        <v>251087</v>
      </c>
      <c r="AG11" s="18">
        <f>SUM($AD$8:AG8)</f>
        <v>337660</v>
      </c>
      <c r="AH11" s="18">
        <f>SUM($AD$8:AH8)</f>
        <v>423796</v>
      </c>
      <c r="AI11" s="18">
        <f>SUM($AD$8:AI8)</f>
        <v>508349</v>
      </c>
      <c r="AJ11" s="18">
        <f>SUM($AD$8:AJ8)</f>
        <v>595167</v>
      </c>
      <c r="AK11" s="18">
        <f>SUM($AD$8:AK8)</f>
        <v>678606</v>
      </c>
      <c r="AL11" s="18">
        <f>SUM($AD$8:AL8)</f>
        <v>760453</v>
      </c>
      <c r="AM11" s="18">
        <f>SUM($AD$8:AM8)</f>
        <v>844058</v>
      </c>
      <c r="AN11" s="18">
        <f>SUM($AD$8:AN8)</f>
        <v>927687</v>
      </c>
      <c r="AO11" s="18">
        <f>SUM($AD$8:AO8)</f>
        <v>1010920</v>
      </c>
      <c r="AP11" s="18">
        <f>AP8</f>
        <v>87480</v>
      </c>
      <c r="AQ11" s="18">
        <f>AP11+AQ8</f>
        <v>136929</v>
      </c>
      <c r="AR11" s="18">
        <f>AQ11+AR8</f>
        <v>187583</v>
      </c>
      <c r="AS11" s="18"/>
      <c r="AT11" s="18"/>
      <c r="AU11" s="18"/>
      <c r="AV11" s="18"/>
      <c r="AW11" s="18"/>
      <c r="AX11" s="18"/>
      <c r="AY11" s="18"/>
      <c r="AZ11" s="18"/>
      <c r="BA11" s="18"/>
    </row>
    <row r="12" spans="1:53" x14ac:dyDescent="0.3">
      <c r="A12" s="12" t="s">
        <v>222</v>
      </c>
      <c r="B12" s="18">
        <f>B10</f>
        <v>163347</v>
      </c>
      <c r="C12" s="18">
        <f>SUM($B$10:C10)</f>
        <v>334934</v>
      </c>
      <c r="D12" s="18">
        <f>SUM($B$10:D10)</f>
        <v>511044</v>
      </c>
      <c r="E12" s="18">
        <f>SUM($B$10:E10)</f>
        <v>682542</v>
      </c>
      <c r="F12" s="18">
        <f>SUM($B$10:F10)</f>
        <v>862204</v>
      </c>
      <c r="G12" s="18">
        <f>SUM($B$10:G10)</f>
        <v>1040225</v>
      </c>
      <c r="H12" s="18">
        <f>SUM($B$10:H10)</f>
        <v>1225271</v>
      </c>
      <c r="I12" s="18">
        <f>SUM($B$10:I10)</f>
        <v>1409394</v>
      </c>
      <c r="J12" s="18">
        <f>SUM($B$10:J10)</f>
        <v>1581632</v>
      </c>
      <c r="K12" s="18">
        <f>SUM($B$10:K10)</f>
        <v>1775547</v>
      </c>
      <c r="L12" s="18">
        <f>SUM($B$10:L10)</f>
        <v>1974320</v>
      </c>
      <c r="M12" s="18">
        <f>SUM($B$10:M10)</f>
        <v>2179223</v>
      </c>
      <c r="N12" s="18">
        <f>N10</f>
        <v>181820</v>
      </c>
      <c r="O12" s="18">
        <f>N12+O10</f>
        <v>348555</v>
      </c>
      <c r="P12" s="18">
        <f t="shared" ref="P12:Y12" si="0">O12+P10</f>
        <v>520325</v>
      </c>
      <c r="Q12" s="18">
        <f t="shared" si="0"/>
        <v>711217</v>
      </c>
      <c r="R12" s="18">
        <f t="shared" si="0"/>
        <v>911197</v>
      </c>
      <c r="S12" s="18">
        <f t="shared" si="0"/>
        <v>1133606</v>
      </c>
      <c r="T12" s="18">
        <f t="shared" si="0"/>
        <v>1363835</v>
      </c>
      <c r="U12" s="18">
        <f t="shared" si="0"/>
        <v>1568780</v>
      </c>
      <c r="V12" s="18">
        <f t="shared" si="0"/>
        <v>1760496</v>
      </c>
      <c r="W12" s="18">
        <f t="shared" si="0"/>
        <v>1976341</v>
      </c>
      <c r="X12" s="18">
        <f t="shared" si="0"/>
        <v>2197593</v>
      </c>
      <c r="Y12" s="18">
        <f t="shared" si="0"/>
        <v>2425668</v>
      </c>
      <c r="AC12" s="12" t="s">
        <v>222</v>
      </c>
      <c r="AD12" s="18">
        <f>AD10</f>
        <v>73732</v>
      </c>
      <c r="AE12" s="18">
        <f>SUM($AD$10:AE10)</f>
        <v>154059</v>
      </c>
      <c r="AF12" s="18">
        <f>SUM($AD$10:AF10)</f>
        <v>233387</v>
      </c>
      <c r="AG12" s="18">
        <f>SUM($AD$10:AG10)</f>
        <v>318305</v>
      </c>
      <c r="AH12" s="18">
        <f>SUM($AD$10:AH10)</f>
        <v>404370</v>
      </c>
      <c r="AI12" s="18">
        <f>SUM($AD$10:AI10)</f>
        <v>488864</v>
      </c>
      <c r="AJ12" s="18">
        <f>SUM($AD$10:AJ10)</f>
        <v>578573</v>
      </c>
      <c r="AK12" s="18">
        <f>SUM($AD$10:AK10)</f>
        <v>668592</v>
      </c>
      <c r="AL12" s="18">
        <f>SUM($AD$10:AL10)</f>
        <v>757070</v>
      </c>
      <c r="AM12" s="18">
        <f>SUM($AD$10:AM10)</f>
        <v>846263</v>
      </c>
      <c r="AN12" s="18">
        <f>SUM($AD$10:AN10)</f>
        <v>939117</v>
      </c>
      <c r="AO12" s="18">
        <f>SUM($AD$10:AO10)</f>
        <v>1032649</v>
      </c>
      <c r="AP12" s="18">
        <f>AP10</f>
        <v>73426.885137770762</v>
      </c>
      <c r="AQ12" s="18">
        <f>'[1]Inc v Bud (based on draft HK)'!$C$71+'[1]Inc v Bud (based on draft HK)'!$B$71</f>
        <v>127712.27493476745</v>
      </c>
      <c r="AR12" s="18">
        <f t="shared" ref="AR12:BA12" si="1">AQ12+AR10</f>
        <v>181002.74505598762</v>
      </c>
      <c r="AS12" s="18">
        <f t="shared" si="1"/>
        <v>265568.6511651508</v>
      </c>
      <c r="AT12" s="18">
        <f t="shared" si="1"/>
        <v>351276.78851939674</v>
      </c>
      <c r="AU12" s="18">
        <f t="shared" si="1"/>
        <v>445704.8869071604</v>
      </c>
      <c r="AV12" s="18">
        <f t="shared" si="1"/>
        <v>545326.2846959302</v>
      </c>
      <c r="AW12" s="18">
        <f t="shared" si="1"/>
        <v>645255.90361432557</v>
      </c>
      <c r="AX12" s="18">
        <f t="shared" si="1"/>
        <v>733367.48588009982</v>
      </c>
      <c r="AY12" s="18">
        <f t="shared" si="1"/>
        <v>822190.69634221541</v>
      </c>
      <c r="AZ12" s="18">
        <f t="shared" si="1"/>
        <v>924944.1647276209</v>
      </c>
      <c r="BA12" s="18">
        <f t="shared" si="1"/>
        <v>1028372.9999999991</v>
      </c>
    </row>
    <row r="19" spans="34:34" x14ac:dyDescent="0.3">
      <c r="AH19" s="36"/>
    </row>
    <row r="61" spans="1:25" ht="15" thickBot="1" x14ac:dyDescent="0.35"/>
    <row r="62" spans="1:25" ht="24" thickBot="1" x14ac:dyDescent="0.35">
      <c r="A62" s="96" t="s">
        <v>78</v>
      </c>
      <c r="B62" s="97"/>
      <c r="C62" s="97"/>
      <c r="D62" s="97"/>
      <c r="E62" s="97"/>
      <c r="F62" s="97"/>
      <c r="G62" s="97"/>
      <c r="H62" s="97"/>
      <c r="I62" s="97"/>
      <c r="J62" s="97"/>
      <c r="K62" s="97"/>
      <c r="L62" s="97"/>
      <c r="M62" s="97"/>
      <c r="N62" s="97"/>
      <c r="O62" s="97"/>
      <c r="P62" s="97"/>
      <c r="Q62" s="97"/>
      <c r="R62" s="97"/>
      <c r="S62" s="97"/>
      <c r="T62" s="97"/>
      <c r="U62" s="311" t="s">
        <v>92</v>
      </c>
      <c r="V62" s="311"/>
      <c r="W62" s="234"/>
      <c r="X62" s="320" t="s">
        <v>111</v>
      </c>
      <c r="Y62" s="321"/>
    </row>
    <row r="64" spans="1:25" x14ac:dyDescent="0.3">
      <c r="A64" s="11"/>
      <c r="B64" s="63">
        <v>45383</v>
      </c>
      <c r="C64" s="63">
        <v>45413</v>
      </c>
      <c r="D64" s="63">
        <v>45444</v>
      </c>
      <c r="E64" s="63">
        <v>45474</v>
      </c>
      <c r="F64" s="63">
        <v>45505</v>
      </c>
      <c r="G64" s="63">
        <v>45536</v>
      </c>
      <c r="H64" s="63">
        <v>45566</v>
      </c>
      <c r="I64" s="63">
        <v>45597</v>
      </c>
      <c r="J64" s="63">
        <v>45627</v>
      </c>
      <c r="K64" s="63">
        <v>45658</v>
      </c>
      <c r="L64" s="63">
        <v>45689</v>
      </c>
      <c r="M64" s="63">
        <v>45717</v>
      </c>
      <c r="N64" s="63">
        <v>45748</v>
      </c>
      <c r="O64" s="63">
        <v>45778</v>
      </c>
      <c r="P64" s="63">
        <v>45809</v>
      </c>
      <c r="Q64" s="63">
        <v>45839</v>
      </c>
      <c r="R64" s="63">
        <v>45870</v>
      </c>
      <c r="S64" s="63">
        <v>45901</v>
      </c>
      <c r="T64" s="63">
        <v>45931</v>
      </c>
      <c r="U64" s="63">
        <v>45962</v>
      </c>
      <c r="V64" s="63">
        <v>45992</v>
      </c>
      <c r="W64" s="63">
        <v>46023</v>
      </c>
      <c r="X64" s="63">
        <v>46054</v>
      </c>
      <c r="Y64" s="63">
        <v>46082</v>
      </c>
    </row>
    <row r="65" spans="1:25" x14ac:dyDescent="0.3">
      <c r="A65" s="12" t="s">
        <v>175</v>
      </c>
      <c r="B65" s="16">
        <v>0.54</v>
      </c>
      <c r="C65" s="16">
        <v>0.34</v>
      </c>
      <c r="D65" s="16">
        <v>0.54</v>
      </c>
      <c r="E65" s="16">
        <v>0.64</v>
      </c>
      <c r="F65" s="16">
        <v>0.16</v>
      </c>
      <c r="G65" s="16">
        <v>0.54</v>
      </c>
      <c r="H65" s="16">
        <v>0.56000000000000005</v>
      </c>
      <c r="I65" s="16">
        <v>0.5</v>
      </c>
      <c r="J65" s="16">
        <v>0.51</v>
      </c>
      <c r="K65" s="16">
        <v>0.32</v>
      </c>
      <c r="L65" s="16">
        <v>0.33</v>
      </c>
      <c r="M65" s="16">
        <v>0.21</v>
      </c>
      <c r="N65" s="16"/>
      <c r="O65" s="16"/>
      <c r="P65" s="16"/>
      <c r="Q65" s="16"/>
      <c r="R65" s="16"/>
      <c r="S65" s="16"/>
      <c r="T65" s="16"/>
      <c r="U65" s="16"/>
      <c r="V65" s="16"/>
      <c r="W65" s="16"/>
      <c r="X65" s="16"/>
      <c r="Y65" s="16"/>
    </row>
    <row r="66" spans="1:25" x14ac:dyDescent="0.3">
      <c r="A66" s="12" t="s">
        <v>94</v>
      </c>
      <c r="B66" s="16">
        <v>0.45</v>
      </c>
      <c r="C66" s="16">
        <v>0.45</v>
      </c>
      <c r="D66" s="16">
        <v>0.45</v>
      </c>
      <c r="E66" s="16">
        <v>0.45</v>
      </c>
      <c r="F66" s="16">
        <v>0.45</v>
      </c>
      <c r="G66" s="16">
        <v>0.45</v>
      </c>
      <c r="H66" s="16">
        <v>0.45</v>
      </c>
      <c r="I66" s="16">
        <v>0.45</v>
      </c>
      <c r="J66" s="16">
        <v>0.45</v>
      </c>
      <c r="K66" s="16">
        <v>0.45</v>
      </c>
      <c r="L66" s="16">
        <v>0.45</v>
      </c>
      <c r="M66" s="16">
        <v>0.45</v>
      </c>
      <c r="N66" s="16"/>
      <c r="O66" s="16"/>
      <c r="P66" s="16"/>
      <c r="Q66" s="16"/>
      <c r="R66" s="16"/>
      <c r="S66" s="16"/>
      <c r="T66" s="16"/>
      <c r="U66" s="16"/>
      <c r="V66" s="16"/>
      <c r="W66" s="16"/>
      <c r="X66" s="16"/>
      <c r="Y66" s="16"/>
    </row>
    <row r="67" spans="1:25" x14ac:dyDescent="0.3">
      <c r="A67" s="12" t="s">
        <v>176</v>
      </c>
      <c r="B67" s="16">
        <v>0.45</v>
      </c>
      <c r="C67" s="16">
        <v>0.45</v>
      </c>
      <c r="D67" s="16">
        <v>0.45</v>
      </c>
      <c r="E67" s="16">
        <v>0.45</v>
      </c>
      <c r="F67" s="16">
        <v>0.45</v>
      </c>
      <c r="G67" s="16">
        <v>0.45</v>
      </c>
      <c r="H67" s="16">
        <v>0.45</v>
      </c>
      <c r="I67" s="16">
        <v>0.45</v>
      </c>
      <c r="J67" s="16">
        <v>0.45</v>
      </c>
      <c r="K67" s="16">
        <v>0.45</v>
      </c>
      <c r="L67" s="16">
        <v>0.45</v>
      </c>
      <c r="M67" s="16">
        <v>0.45</v>
      </c>
      <c r="N67" s="16"/>
      <c r="O67" s="16"/>
      <c r="P67" s="16"/>
      <c r="Q67" s="16"/>
      <c r="R67" s="16"/>
      <c r="S67" s="16"/>
      <c r="T67" s="16"/>
      <c r="U67" s="16"/>
      <c r="V67" s="16"/>
      <c r="W67" s="16"/>
      <c r="X67" s="16"/>
      <c r="Y67" s="16"/>
    </row>
    <row r="68" spans="1:25" x14ac:dyDescent="0.3">
      <c r="B68" s="39">
        <v>0.45</v>
      </c>
      <c r="C68" s="39">
        <v>0.45</v>
      </c>
      <c r="D68" s="39">
        <v>0.45</v>
      </c>
      <c r="E68" s="39">
        <v>0.45</v>
      </c>
      <c r="F68" s="39">
        <v>0.45</v>
      </c>
      <c r="G68" s="39">
        <v>0.45</v>
      </c>
      <c r="H68" s="39">
        <v>0.45</v>
      </c>
      <c r="I68" s="39">
        <v>0.45</v>
      </c>
      <c r="J68" s="39">
        <v>0.45</v>
      </c>
      <c r="K68" s="39">
        <v>0.45</v>
      </c>
      <c r="L68" s="39"/>
      <c r="M68" s="39"/>
      <c r="N68" s="39"/>
      <c r="O68" s="39"/>
      <c r="P68" s="39"/>
      <c r="Q68" s="39"/>
      <c r="R68" s="39"/>
      <c r="S68" s="39"/>
      <c r="T68" s="39"/>
      <c r="U68" s="39"/>
      <c r="V68" s="39"/>
      <c r="W68" s="39"/>
      <c r="X68" s="39"/>
      <c r="Y68" s="39"/>
    </row>
  </sheetData>
  <sheetProtection sheet="1" objects="1" scenarios="1"/>
  <mergeCells count="6">
    <mergeCell ref="X5:Y5"/>
    <mergeCell ref="AZ5:BA5"/>
    <mergeCell ref="X62:Y62"/>
    <mergeCell ref="U5:V5"/>
    <mergeCell ref="AW5:AX5"/>
    <mergeCell ref="U62:V62"/>
  </mergeCells>
  <conditionalFormatting sqref="W5">
    <cfRule type="cellIs" dxfId="58" priority="7" operator="equal">
      <formula>"Neither"</formula>
    </cfRule>
    <cfRule type="cellIs" dxfId="57" priority="8" operator="equal">
      <formula>"Improvement"</formula>
    </cfRule>
    <cfRule type="cellIs" dxfId="56" priority="9" operator="equal">
      <formula>"Concern"</formula>
    </cfRule>
  </conditionalFormatting>
  <conditionalFormatting sqref="W62">
    <cfRule type="cellIs" dxfId="55" priority="1" operator="equal">
      <formula>"Neither"</formula>
    </cfRule>
    <cfRule type="cellIs" dxfId="54" priority="2" operator="equal">
      <formula>"Improvement"</formula>
    </cfRule>
    <cfRule type="cellIs" dxfId="53" priority="3" operator="equal">
      <formula>"Concern"</formula>
    </cfRule>
  </conditionalFormatting>
  <conditionalFormatting sqref="AY5">
    <cfRule type="cellIs" dxfId="52" priority="4" operator="equal">
      <formula>"Neither"</formula>
    </cfRule>
    <cfRule type="cellIs" dxfId="51" priority="5" operator="equal">
      <formula>"Improvement"</formula>
    </cfRule>
    <cfRule type="cellIs" dxfId="50" priority="6" operator="equal">
      <formula>"Concern"</formula>
    </cfRule>
  </conditionalFormatting>
  <dataValidations count="1">
    <dataValidation type="list" allowBlank="1" showInputMessage="1" showErrorMessage="1" sqref="W5 AY5 W62" xr:uid="{DAA72DEA-EF8B-4CC6-8286-7FC73674852C}">
      <formula1>"Concern, Improvement, Neither"</formula1>
    </dataValidation>
  </dataValidations>
  <pageMargins left="0.7" right="0.7" top="0.75" bottom="0.75" header="0.3" footer="0.3"/>
  <pageSetup paperSize="8" scale="6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42733-3AD4-4043-AE43-E1C5A9038517}">
  <sheetPr>
    <pageSetUpPr fitToPage="1"/>
  </sheetPr>
  <dimension ref="C2:BB13"/>
  <sheetViews>
    <sheetView showGridLines="0" showRowColHeaders="0" zoomScale="40" zoomScaleNormal="40" workbookViewId="0">
      <selection activeCell="BC33" sqref="A1:BC33"/>
    </sheetView>
  </sheetViews>
  <sheetFormatPr defaultRowHeight="14.4" x14ac:dyDescent="0.3"/>
  <cols>
    <col min="1" max="1" width="16.44140625" customWidth="1"/>
    <col min="2" max="2" width="0.5546875" customWidth="1"/>
    <col min="4" max="4" width="6.44140625" bestFit="1" customWidth="1"/>
    <col min="5" max="5" width="6.554687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16" width="6.44140625" bestFit="1" customWidth="1"/>
    <col min="17" max="24" width="6.44140625" customWidth="1"/>
    <col min="25" max="25" width="8" customWidth="1"/>
    <col min="26" max="28" width="6.44140625" customWidth="1"/>
    <col min="29" max="29" width="6.5546875" bestFit="1" customWidth="1"/>
    <col min="30" max="30" width="9" bestFit="1" customWidth="1"/>
    <col min="31" max="51" width="6.5546875" customWidth="1"/>
    <col min="52" max="52" width="7.88671875" customWidth="1"/>
    <col min="53" max="54" width="6.5546875" customWidth="1"/>
  </cols>
  <sheetData>
    <row r="2" spans="3:54" ht="25.8" x14ac:dyDescent="0.5">
      <c r="C2" s="6" t="s">
        <v>223</v>
      </c>
      <c r="D2" s="6"/>
      <c r="E2" s="6"/>
    </row>
    <row r="4" spans="3:54" ht="15" thickBot="1" x14ac:dyDescent="0.35"/>
    <row r="5" spans="3:54" ht="27" customHeight="1" thickBot="1" x14ac:dyDescent="0.35">
      <c r="C5" s="93" t="s">
        <v>79</v>
      </c>
      <c r="D5" s="94"/>
      <c r="E5" s="94"/>
      <c r="F5" s="94"/>
      <c r="G5" s="94"/>
      <c r="H5" s="94"/>
      <c r="I5" s="94"/>
      <c r="J5" s="94"/>
      <c r="K5" s="94"/>
      <c r="L5" s="94"/>
      <c r="M5" s="94"/>
      <c r="N5" s="94"/>
      <c r="O5" s="94"/>
      <c r="P5" s="94"/>
      <c r="Q5" s="94"/>
      <c r="R5" s="94"/>
      <c r="S5" s="94"/>
      <c r="T5" s="94"/>
      <c r="U5" s="94"/>
      <c r="V5" s="94"/>
      <c r="W5" s="311" t="s">
        <v>92</v>
      </c>
      <c r="X5" s="311"/>
      <c r="Y5" s="234"/>
      <c r="Z5" s="315" t="s">
        <v>112</v>
      </c>
      <c r="AA5" s="316"/>
      <c r="AC5" s="95" t="s">
        <v>80</v>
      </c>
      <c r="AD5" s="94"/>
      <c r="AE5" s="94"/>
      <c r="AF5" s="94"/>
      <c r="AG5" s="94"/>
      <c r="AH5" s="94"/>
      <c r="AI5" s="94"/>
      <c r="AJ5" s="94"/>
      <c r="AK5" s="94"/>
      <c r="AL5" s="94"/>
      <c r="AM5" s="94"/>
      <c r="AN5" s="94"/>
      <c r="AO5" s="94"/>
      <c r="AP5" s="94"/>
      <c r="AQ5" s="94"/>
      <c r="AR5" s="94"/>
      <c r="AS5" s="94"/>
      <c r="AT5" s="94"/>
      <c r="AU5" s="94"/>
      <c r="AV5" s="94"/>
      <c r="AW5" s="94"/>
      <c r="AX5" s="311" t="s">
        <v>92</v>
      </c>
      <c r="AY5" s="311"/>
      <c r="AZ5" s="234"/>
      <c r="BA5" s="315" t="s">
        <v>112</v>
      </c>
      <c r="BB5" s="316"/>
    </row>
    <row r="6" spans="3:54" ht="12" customHeight="1" x14ac:dyDescent="0.3"/>
    <row r="7" spans="3:54" x14ac:dyDescent="0.3">
      <c r="C7" s="2"/>
      <c r="D7" s="63">
        <v>45383</v>
      </c>
      <c r="E7" s="63">
        <v>45413</v>
      </c>
      <c r="F7" s="63">
        <v>45444</v>
      </c>
      <c r="G7" s="63">
        <v>45474</v>
      </c>
      <c r="H7" s="63">
        <v>45505</v>
      </c>
      <c r="I7" s="63">
        <v>45536</v>
      </c>
      <c r="J7" s="63">
        <v>45566</v>
      </c>
      <c r="K7" s="63">
        <v>45597</v>
      </c>
      <c r="L7" s="63">
        <v>45627</v>
      </c>
      <c r="M7" s="63">
        <v>45658</v>
      </c>
      <c r="N7" s="63">
        <v>45689</v>
      </c>
      <c r="O7" s="63">
        <v>45717</v>
      </c>
      <c r="P7" s="63">
        <v>45748</v>
      </c>
      <c r="Q7" s="63">
        <v>45778</v>
      </c>
      <c r="R7" s="63">
        <v>45809</v>
      </c>
      <c r="S7" s="63">
        <v>45839</v>
      </c>
      <c r="T7" s="63">
        <v>45870</v>
      </c>
      <c r="U7" s="63">
        <v>45901</v>
      </c>
      <c r="V7" s="63">
        <v>45931</v>
      </c>
      <c r="W7" s="63">
        <v>45962</v>
      </c>
      <c r="X7" s="63">
        <v>45992</v>
      </c>
      <c r="Y7" s="63">
        <v>46023</v>
      </c>
      <c r="Z7" s="63">
        <v>46054</v>
      </c>
      <c r="AA7" s="63">
        <v>46082</v>
      </c>
      <c r="AD7" s="2"/>
      <c r="AE7" s="63">
        <v>45383</v>
      </c>
      <c r="AF7" s="63">
        <v>45413</v>
      </c>
      <c r="AG7" s="63">
        <v>45444</v>
      </c>
      <c r="AH7" s="63">
        <v>45474</v>
      </c>
      <c r="AI7" s="63">
        <v>45505</v>
      </c>
      <c r="AJ7" s="63">
        <v>45536</v>
      </c>
      <c r="AK7" s="63">
        <v>45566</v>
      </c>
      <c r="AL7" s="63">
        <v>45597</v>
      </c>
      <c r="AM7" s="63">
        <v>45627</v>
      </c>
      <c r="AN7" s="63">
        <v>45658</v>
      </c>
      <c r="AO7" s="63">
        <v>45689</v>
      </c>
      <c r="AP7" s="63">
        <v>45717</v>
      </c>
      <c r="AQ7" s="63">
        <v>45748</v>
      </c>
      <c r="AR7" s="63">
        <v>45778</v>
      </c>
      <c r="AS7" s="63">
        <v>45809</v>
      </c>
      <c r="AT7" s="63">
        <v>45839</v>
      </c>
      <c r="AU7" s="63">
        <v>45870</v>
      </c>
      <c r="AV7" s="63">
        <v>45901</v>
      </c>
      <c r="AW7" s="63">
        <v>45931</v>
      </c>
      <c r="AX7" s="63">
        <v>45962</v>
      </c>
      <c r="AY7" s="63">
        <v>45992</v>
      </c>
      <c r="AZ7" s="63">
        <v>46023</v>
      </c>
      <c r="BA7" s="63">
        <v>46054</v>
      </c>
      <c r="BB7" s="63">
        <v>46082</v>
      </c>
    </row>
    <row r="8" spans="3:54" x14ac:dyDescent="0.3">
      <c r="C8" s="3" t="s">
        <v>175</v>
      </c>
      <c r="D8" s="19">
        <v>203</v>
      </c>
      <c r="E8" s="19">
        <v>205</v>
      </c>
      <c r="F8" s="19">
        <v>213</v>
      </c>
      <c r="G8" s="19">
        <v>215</v>
      </c>
      <c r="H8" s="19">
        <v>216</v>
      </c>
      <c r="I8" s="19">
        <v>206</v>
      </c>
      <c r="J8" s="19">
        <v>188</v>
      </c>
      <c r="K8" s="19">
        <v>173</v>
      </c>
      <c r="L8" s="19">
        <v>167</v>
      </c>
      <c r="M8" s="19">
        <v>184</v>
      </c>
      <c r="N8" s="19">
        <v>191</v>
      </c>
      <c r="O8" s="19">
        <v>161</v>
      </c>
      <c r="P8" s="19">
        <v>176</v>
      </c>
      <c r="Q8" s="19">
        <v>180</v>
      </c>
      <c r="R8" s="19"/>
      <c r="S8" s="19"/>
      <c r="T8" s="19"/>
      <c r="U8" s="19"/>
      <c r="V8" s="19"/>
      <c r="W8" s="19"/>
      <c r="X8" s="19"/>
      <c r="Y8" s="19"/>
      <c r="Z8" s="19"/>
      <c r="AA8" s="19"/>
      <c r="AD8" s="3" t="s">
        <v>175</v>
      </c>
      <c r="AE8" s="24">
        <v>0.02</v>
      </c>
      <c r="AF8" s="24">
        <v>2.0400000000000001E-2</v>
      </c>
      <c r="AG8" s="24">
        <v>2.0299999999999999E-2</v>
      </c>
      <c r="AH8" s="24">
        <v>2.0400000000000001E-2</v>
      </c>
      <c r="AI8" s="24">
        <v>2.0400000000000001E-2</v>
      </c>
      <c r="AJ8" s="24">
        <v>2.0400000000000001E-2</v>
      </c>
      <c r="AK8" s="24">
        <v>2.0299999999999999E-2</v>
      </c>
      <c r="AL8" s="24">
        <v>0.02</v>
      </c>
      <c r="AM8" s="24">
        <v>1.9699999999999999E-2</v>
      </c>
      <c r="AN8" s="24">
        <v>1.9599999999999999E-2</v>
      </c>
      <c r="AO8" s="24">
        <v>1.9599999999999999E-2</v>
      </c>
      <c r="AP8" s="24">
        <v>1.95E-2</v>
      </c>
      <c r="AQ8" s="24">
        <v>1.7899999999999999E-2</v>
      </c>
      <c r="AR8" s="24">
        <v>1.84E-2</v>
      </c>
      <c r="AS8" s="24"/>
      <c r="AT8" s="24"/>
      <c r="AU8" s="24"/>
      <c r="AV8" s="24"/>
      <c r="AW8" s="24"/>
      <c r="AX8" s="24"/>
      <c r="AY8" s="24"/>
      <c r="AZ8" s="24"/>
      <c r="BA8" s="24"/>
      <c r="BB8" s="24"/>
    </row>
    <row r="9" spans="3:54" x14ac:dyDescent="0.3">
      <c r="C9" s="3" t="s">
        <v>94</v>
      </c>
      <c r="D9" s="20">
        <v>170</v>
      </c>
      <c r="E9" s="20">
        <v>170</v>
      </c>
      <c r="F9" s="20">
        <v>170</v>
      </c>
      <c r="G9" s="20">
        <v>170</v>
      </c>
      <c r="H9" s="20">
        <v>170</v>
      </c>
      <c r="I9" s="20">
        <v>170</v>
      </c>
      <c r="J9" s="20">
        <v>170</v>
      </c>
      <c r="K9" s="20">
        <v>170</v>
      </c>
      <c r="L9" s="20">
        <v>170</v>
      </c>
      <c r="M9" s="20">
        <v>170</v>
      </c>
      <c r="N9" s="20">
        <v>170</v>
      </c>
      <c r="O9" s="20">
        <v>170</v>
      </c>
      <c r="P9" s="20"/>
      <c r="Q9" s="20"/>
      <c r="R9" s="20"/>
      <c r="S9" s="20"/>
      <c r="T9" s="20"/>
      <c r="U9" s="20"/>
      <c r="V9" s="20"/>
      <c r="W9" s="20"/>
      <c r="X9" s="20"/>
      <c r="Y9" s="20"/>
      <c r="Z9" s="20"/>
      <c r="AA9" s="20"/>
      <c r="AD9" s="3" t="s">
        <v>94</v>
      </c>
      <c r="AE9" s="21"/>
      <c r="AF9" s="21"/>
      <c r="AG9" s="21"/>
      <c r="AH9" s="21"/>
      <c r="AI9" s="21"/>
      <c r="AJ9" s="21"/>
      <c r="AK9" s="21"/>
      <c r="AL9" s="21"/>
      <c r="AM9" s="21"/>
      <c r="AN9" s="21"/>
      <c r="AO9" s="21"/>
      <c r="AP9" s="21"/>
      <c r="AQ9" s="21"/>
      <c r="AR9" s="21"/>
      <c r="AS9" s="21"/>
      <c r="AT9" s="21"/>
      <c r="AU9" s="21"/>
      <c r="AV9" s="21"/>
      <c r="AW9" s="21"/>
      <c r="AX9" s="21"/>
      <c r="AY9" s="21"/>
      <c r="AZ9" s="21"/>
      <c r="BA9" s="21"/>
      <c r="BB9" s="21"/>
    </row>
    <row r="10" spans="3:54" x14ac:dyDescent="0.3">
      <c r="C10" s="3" t="s">
        <v>176</v>
      </c>
      <c r="D10" s="20"/>
      <c r="E10" s="20"/>
      <c r="F10" s="20"/>
      <c r="G10" s="20"/>
      <c r="H10" s="20"/>
      <c r="I10" s="20"/>
      <c r="J10" s="20"/>
      <c r="K10" s="20"/>
      <c r="L10" s="20"/>
      <c r="M10" s="20"/>
      <c r="N10" s="20"/>
      <c r="O10" s="20"/>
      <c r="P10" s="20"/>
      <c r="Q10" s="20"/>
      <c r="R10" s="20"/>
      <c r="S10" s="20"/>
      <c r="T10" s="20"/>
      <c r="U10" s="20"/>
      <c r="V10" s="20"/>
      <c r="W10" s="20"/>
      <c r="X10" s="20"/>
      <c r="Y10" s="20"/>
      <c r="Z10" s="20"/>
      <c r="AA10" s="20"/>
      <c r="AD10" s="3" t="s">
        <v>176</v>
      </c>
      <c r="AE10" s="21">
        <v>0.02</v>
      </c>
      <c r="AF10" s="21">
        <v>0.02</v>
      </c>
      <c r="AG10" s="21">
        <v>0.02</v>
      </c>
      <c r="AH10" s="21">
        <v>0.02</v>
      </c>
      <c r="AI10" s="21">
        <v>0.02</v>
      </c>
      <c r="AJ10" s="21">
        <v>0.02</v>
      </c>
      <c r="AK10" s="21">
        <v>0.02</v>
      </c>
      <c r="AL10" s="21">
        <v>0.02</v>
      </c>
      <c r="AM10" s="21">
        <v>0.02</v>
      </c>
      <c r="AN10" s="21">
        <v>0.02</v>
      </c>
      <c r="AO10" s="21">
        <v>0.02</v>
      </c>
      <c r="AP10" s="21">
        <v>0.02</v>
      </c>
      <c r="AQ10" s="21">
        <v>1.95E-2</v>
      </c>
      <c r="AR10" s="21">
        <v>1.95E-2</v>
      </c>
      <c r="AS10" s="21"/>
      <c r="AT10" s="21"/>
      <c r="AU10" s="21"/>
      <c r="AV10" s="21"/>
      <c r="AW10" s="21"/>
      <c r="AX10" s="21"/>
      <c r="AY10" s="21"/>
      <c r="AZ10" s="21"/>
      <c r="BA10" s="21"/>
      <c r="BB10" s="21"/>
    </row>
    <row r="11" spans="3:54" x14ac:dyDescent="0.3">
      <c r="AH11" s="25"/>
    </row>
    <row r="12" spans="3:54" x14ac:dyDescent="0.3">
      <c r="AH12" s="25"/>
    </row>
    <row r="13" spans="3:54" x14ac:dyDescent="0.3">
      <c r="AH13" s="25"/>
    </row>
  </sheetData>
  <sheetProtection sheet="1" objects="1" scenarios="1"/>
  <mergeCells count="4">
    <mergeCell ref="Z5:AA5"/>
    <mergeCell ref="BA5:BB5"/>
    <mergeCell ref="W5:X5"/>
    <mergeCell ref="AX5:AY5"/>
  </mergeCells>
  <conditionalFormatting sqref="Y5">
    <cfRule type="cellIs" dxfId="49" priority="4" operator="equal">
      <formula>"Neither"</formula>
    </cfRule>
    <cfRule type="cellIs" dxfId="48" priority="5" operator="equal">
      <formula>"Improvement"</formula>
    </cfRule>
    <cfRule type="cellIs" dxfId="47" priority="6" operator="equal">
      <formula>"Concern"</formula>
    </cfRule>
  </conditionalFormatting>
  <conditionalFormatting sqref="AZ5">
    <cfRule type="cellIs" dxfId="46" priority="1" operator="equal">
      <formula>"Neither"</formula>
    </cfRule>
    <cfRule type="cellIs" dxfId="45" priority="2" operator="equal">
      <formula>"Improvement"</formula>
    </cfRule>
    <cfRule type="cellIs" dxfId="44" priority="3" operator="equal">
      <formula>"Concern"</formula>
    </cfRule>
  </conditionalFormatting>
  <dataValidations count="1">
    <dataValidation type="list" allowBlank="1" showInputMessage="1" showErrorMessage="1" sqref="Y5 AZ5" xr:uid="{CD2A2149-B03A-4320-93AC-73622B0F7343}">
      <formula1>"Concern, Improvement, Neither"</formula1>
    </dataValidation>
  </dataValidations>
  <pageMargins left="0.25" right="0.25" top="0.75" bottom="0.75" header="0.3" footer="0.3"/>
  <pageSetup paperSize="8" scale="5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6CAD-1E39-4205-83DE-572AB82C3675}">
  <sheetPr>
    <pageSetUpPr fitToPage="1"/>
  </sheetPr>
  <dimension ref="A2:Y10"/>
  <sheetViews>
    <sheetView showGridLines="0" showRowColHeaders="0" topLeftCell="U30" zoomScale="70" zoomScaleNormal="70" workbookViewId="0">
      <selection activeCell="AA50" sqref="A1:AA50"/>
    </sheetView>
  </sheetViews>
  <sheetFormatPr defaultRowHeight="14.4" x14ac:dyDescent="0.3"/>
  <cols>
    <col min="1" max="1" width="25.5546875" customWidth="1"/>
    <col min="2" max="32" width="10.44140625" customWidth="1"/>
    <col min="33" max="33" width="24.5546875" bestFit="1" customWidth="1"/>
    <col min="34" max="45" width="10.44140625" customWidth="1"/>
  </cols>
  <sheetData>
    <row r="2" spans="1:25" ht="33.6" x14ac:dyDescent="0.65">
      <c r="B2" s="158" t="s">
        <v>228</v>
      </c>
      <c r="C2" s="6"/>
      <c r="D2" s="6"/>
    </row>
    <row r="4" spans="1:25" ht="15" thickBot="1" x14ac:dyDescent="0.35"/>
    <row r="5" spans="1:25" ht="27" customHeight="1" thickBot="1" x14ac:dyDescent="0.35">
      <c r="A5" s="237" t="s">
        <v>228</v>
      </c>
      <c r="B5" s="97"/>
      <c r="C5" s="97"/>
      <c r="D5" s="97"/>
      <c r="E5" s="97"/>
      <c r="F5" s="97"/>
      <c r="G5" s="97"/>
      <c r="H5" s="97"/>
      <c r="I5" s="97"/>
      <c r="J5" s="97"/>
      <c r="K5" s="97"/>
      <c r="L5" s="97"/>
      <c r="M5" s="97"/>
      <c r="N5" s="97"/>
      <c r="O5" s="97"/>
      <c r="P5" s="97"/>
      <c r="Q5" s="97"/>
      <c r="R5" s="97"/>
      <c r="S5" s="97"/>
      <c r="T5" s="97"/>
      <c r="U5" s="311" t="s">
        <v>92</v>
      </c>
      <c r="V5" s="311"/>
      <c r="W5" s="234" t="s">
        <v>174</v>
      </c>
      <c r="X5" s="322" t="s">
        <v>112</v>
      </c>
      <c r="Y5" s="323"/>
    </row>
    <row r="7" spans="1:25" x14ac:dyDescent="0.3">
      <c r="A7" s="2"/>
      <c r="B7" s="33">
        <v>45383</v>
      </c>
      <c r="C7" s="33">
        <v>45413</v>
      </c>
      <c r="D7" s="33">
        <v>45444</v>
      </c>
      <c r="E7" s="33">
        <v>45474</v>
      </c>
      <c r="F7" s="33">
        <v>45505</v>
      </c>
      <c r="G7" s="33">
        <v>45536</v>
      </c>
      <c r="H7" s="33">
        <v>45566</v>
      </c>
      <c r="I7" s="33">
        <v>45597</v>
      </c>
      <c r="J7" s="33">
        <v>45627</v>
      </c>
      <c r="K7" s="33">
        <v>45658</v>
      </c>
      <c r="L7" s="33">
        <v>45689</v>
      </c>
      <c r="M7" s="33">
        <v>45717</v>
      </c>
      <c r="N7" s="33">
        <v>45748</v>
      </c>
      <c r="O7" s="33">
        <v>45778</v>
      </c>
      <c r="P7" s="33">
        <v>45809</v>
      </c>
      <c r="Q7" s="33">
        <v>45839</v>
      </c>
      <c r="R7" s="33">
        <v>45870</v>
      </c>
      <c r="S7" s="33">
        <v>45901</v>
      </c>
      <c r="T7" s="33">
        <v>45931</v>
      </c>
      <c r="U7" s="33">
        <v>45962</v>
      </c>
      <c r="V7" s="33">
        <v>45992</v>
      </c>
      <c r="W7" s="33">
        <v>46023</v>
      </c>
      <c r="X7" s="33">
        <v>46054</v>
      </c>
      <c r="Y7" s="33">
        <v>46082</v>
      </c>
    </row>
    <row r="8" spans="1:25" s="243" customFormat="1" ht="51.75" customHeight="1" x14ac:dyDescent="0.3">
      <c r="A8" s="246" t="s">
        <v>229</v>
      </c>
      <c r="B8" s="247"/>
      <c r="C8" s="247"/>
      <c r="D8" s="247"/>
      <c r="E8" s="247"/>
      <c r="F8" s="247"/>
      <c r="G8" s="247"/>
      <c r="H8" s="247"/>
      <c r="I8" s="247"/>
      <c r="J8" s="247"/>
      <c r="K8" s="247"/>
      <c r="L8" s="244">
        <v>178</v>
      </c>
      <c r="M8" s="244">
        <v>173</v>
      </c>
      <c r="N8" s="244">
        <v>122</v>
      </c>
      <c r="O8" s="244">
        <v>127</v>
      </c>
      <c r="P8" s="244"/>
      <c r="Q8" s="244"/>
      <c r="R8" s="244"/>
      <c r="S8" s="244"/>
      <c r="T8" s="244"/>
      <c r="U8" s="244"/>
      <c r="V8" s="244"/>
      <c r="W8" s="244"/>
      <c r="X8" s="244"/>
      <c r="Y8" s="244"/>
    </row>
    <row r="9" spans="1:25" s="243" customFormat="1" ht="51.75" customHeight="1" x14ac:dyDescent="0.3">
      <c r="A9" s="246" t="s">
        <v>230</v>
      </c>
      <c r="B9" s="247"/>
      <c r="C9" s="247"/>
      <c r="D9" s="247"/>
      <c r="E9" s="247"/>
      <c r="F9" s="247"/>
      <c r="G9" s="247"/>
      <c r="H9" s="247"/>
      <c r="I9" s="247"/>
      <c r="J9" s="247"/>
      <c r="K9" s="247"/>
      <c r="L9" s="247"/>
      <c r="M9" s="247"/>
      <c r="N9" s="244">
        <v>57378</v>
      </c>
      <c r="O9" s="244">
        <v>145792</v>
      </c>
      <c r="P9" s="244"/>
      <c r="Q9" s="244"/>
      <c r="R9" s="244"/>
      <c r="S9" s="244"/>
      <c r="T9" s="244"/>
      <c r="U9" s="244"/>
      <c r="V9" s="244"/>
      <c r="W9" s="244"/>
      <c r="X9" s="244"/>
      <c r="Y9" s="244"/>
    </row>
    <row r="10" spans="1:25" s="243" customFormat="1" ht="51.75" customHeight="1" x14ac:dyDescent="0.3">
      <c r="A10" s="246" t="s">
        <v>231</v>
      </c>
      <c r="B10" s="247"/>
      <c r="C10" s="247"/>
      <c r="D10" s="247"/>
      <c r="E10" s="247"/>
      <c r="F10" s="247"/>
      <c r="G10" s="247"/>
      <c r="H10" s="247"/>
      <c r="I10" s="247"/>
      <c r="J10" s="247"/>
      <c r="K10" s="247"/>
      <c r="L10" s="245">
        <v>584.52</v>
      </c>
      <c r="M10" s="245">
        <v>383.78</v>
      </c>
      <c r="N10" s="245">
        <v>470.32</v>
      </c>
      <c r="O10" s="245">
        <v>696.17</v>
      </c>
      <c r="P10" s="245"/>
      <c r="Q10" s="245"/>
      <c r="R10" s="245"/>
      <c r="S10" s="245"/>
      <c r="T10" s="245"/>
      <c r="U10" s="245"/>
      <c r="V10" s="245"/>
      <c r="W10" s="245"/>
      <c r="X10" s="245"/>
      <c r="Y10" s="245"/>
    </row>
  </sheetData>
  <sheetProtection sheet="1" objects="1" scenarios="1"/>
  <mergeCells count="2">
    <mergeCell ref="U5:V5"/>
    <mergeCell ref="X5:Y5"/>
  </mergeCells>
  <conditionalFormatting sqref="W5">
    <cfRule type="cellIs" dxfId="43" priority="10" operator="equal">
      <formula>"Neither"</formula>
    </cfRule>
    <cfRule type="cellIs" dxfId="42" priority="11" operator="equal">
      <formula>"Improvement"</formula>
    </cfRule>
    <cfRule type="cellIs" dxfId="41" priority="12" operator="equal">
      <formula>"Concern"</formula>
    </cfRule>
  </conditionalFormatting>
  <dataValidations count="1">
    <dataValidation type="list" allowBlank="1" showInputMessage="1" showErrorMessage="1" sqref="W5" xr:uid="{7EC60A74-E259-4A5D-AFC7-C7D3204BDB81}">
      <formula1>"Concern, Improvement, Neither"</formula1>
    </dataValidation>
  </dataValidations>
  <pageMargins left="0.25" right="0.25" top="0.75" bottom="0.75" header="0.3" footer="0.3"/>
  <pageSetup paperSize="8" scale="6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D42F-1747-4760-8A56-618559D6792A}">
  <sheetPr>
    <pageSetUpPr fitToPage="1"/>
  </sheetPr>
  <dimension ref="B2:AA41"/>
  <sheetViews>
    <sheetView showGridLines="0" showRowColHeaders="0" topLeftCell="A51" zoomScale="80" zoomScaleNormal="80" workbookViewId="0">
      <selection activeCell="AB66" sqref="A1:AB66"/>
    </sheetView>
  </sheetViews>
  <sheetFormatPr defaultRowHeight="14.4" x14ac:dyDescent="0.3"/>
  <cols>
    <col min="1" max="1" width="10" customWidth="1"/>
    <col min="2" max="2" width="2.44140625" hidden="1" customWidth="1"/>
    <col min="3" max="3" width="21.5546875" bestFit="1" customWidth="1"/>
    <col min="4" max="4" width="6.44140625" bestFit="1" customWidth="1"/>
    <col min="5" max="5" width="7.3320312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24" width="6.5546875" customWidth="1"/>
    <col min="25" max="25" width="8.109375" customWidth="1"/>
    <col min="26" max="29" width="6.5546875" customWidth="1"/>
    <col min="30" max="30" width="1.44140625" customWidth="1"/>
  </cols>
  <sheetData>
    <row r="2" spans="3:27" ht="25.8" x14ac:dyDescent="0.5">
      <c r="C2" s="6" t="s">
        <v>232</v>
      </c>
      <c r="D2" s="6"/>
      <c r="E2" s="6"/>
    </row>
    <row r="4" spans="3:27" ht="15" thickBot="1" x14ac:dyDescent="0.35"/>
    <row r="5" spans="3:27" ht="45" customHeight="1" thickBot="1" x14ac:dyDescent="0.35">
      <c r="C5" s="324" t="s">
        <v>50</v>
      </c>
      <c r="D5" s="325"/>
      <c r="E5" s="325"/>
      <c r="F5" s="325"/>
      <c r="G5" s="325"/>
      <c r="H5" s="325"/>
      <c r="I5" s="325"/>
      <c r="J5" s="325"/>
      <c r="K5" s="325"/>
      <c r="L5" s="325"/>
      <c r="M5" s="325"/>
      <c r="N5" s="325"/>
      <c r="O5" s="192"/>
      <c r="P5" s="192"/>
      <c r="Q5" s="192"/>
      <c r="R5" s="192"/>
      <c r="S5" s="192"/>
      <c r="T5" s="192"/>
      <c r="U5" s="192"/>
      <c r="V5" s="192"/>
      <c r="W5" s="311" t="s">
        <v>92</v>
      </c>
      <c r="X5" s="311"/>
      <c r="Y5" s="234"/>
      <c r="Z5" s="320" t="s">
        <v>111</v>
      </c>
      <c r="AA5" s="321"/>
    </row>
    <row r="6" spans="3:27" ht="12" customHeight="1" x14ac:dyDescent="0.3"/>
    <row r="7" spans="3:27" x14ac:dyDescent="0.3">
      <c r="C7" s="2"/>
      <c r="D7" s="33">
        <v>45383</v>
      </c>
      <c r="E7" s="33">
        <v>45413</v>
      </c>
      <c r="F7" s="33">
        <v>45444</v>
      </c>
      <c r="G7" s="33">
        <v>45474</v>
      </c>
      <c r="H7" s="33">
        <v>45505</v>
      </c>
      <c r="I7" s="33">
        <v>45536</v>
      </c>
      <c r="J7" s="33">
        <v>45566</v>
      </c>
      <c r="K7" s="33">
        <v>45597</v>
      </c>
      <c r="L7" s="33">
        <v>45627</v>
      </c>
      <c r="M7" s="33">
        <v>45658</v>
      </c>
      <c r="N7" s="33">
        <v>45689</v>
      </c>
      <c r="O7" s="33">
        <v>45717</v>
      </c>
      <c r="P7" s="33">
        <v>45748</v>
      </c>
      <c r="Q7" s="33">
        <v>45778</v>
      </c>
      <c r="R7" s="33">
        <v>45809</v>
      </c>
      <c r="S7" s="33">
        <v>45839</v>
      </c>
      <c r="T7" s="33">
        <v>45870</v>
      </c>
      <c r="U7" s="33">
        <v>45901</v>
      </c>
      <c r="V7" s="33">
        <v>45931</v>
      </c>
      <c r="W7" s="33">
        <v>45962</v>
      </c>
      <c r="X7" s="33">
        <v>45992</v>
      </c>
      <c r="Y7" s="33">
        <v>46023</v>
      </c>
      <c r="Z7" s="33">
        <v>46054</v>
      </c>
      <c r="AA7" s="33">
        <v>46082</v>
      </c>
    </row>
    <row r="8" spans="3:27" x14ac:dyDescent="0.3">
      <c r="C8" s="3" t="s">
        <v>233</v>
      </c>
      <c r="D8" s="29">
        <v>15</v>
      </c>
      <c r="E8" s="29">
        <v>24</v>
      </c>
      <c r="F8" s="29">
        <v>29</v>
      </c>
      <c r="G8" s="29">
        <v>44</v>
      </c>
      <c r="H8" s="29">
        <v>56</v>
      </c>
      <c r="I8" s="29">
        <v>85</v>
      </c>
      <c r="J8" s="29">
        <v>123</v>
      </c>
      <c r="K8" s="29">
        <v>143</v>
      </c>
      <c r="L8" s="29">
        <v>157</v>
      </c>
      <c r="M8" s="29">
        <v>227</v>
      </c>
      <c r="N8" s="29">
        <v>270</v>
      </c>
      <c r="O8" s="29">
        <v>305</v>
      </c>
      <c r="P8" s="29">
        <v>27</v>
      </c>
      <c r="Q8" s="29">
        <v>56</v>
      </c>
      <c r="R8" s="29"/>
      <c r="S8" s="29"/>
      <c r="T8" s="29"/>
      <c r="U8" s="29"/>
      <c r="V8" s="29"/>
      <c r="W8" s="29"/>
      <c r="X8" s="29"/>
      <c r="Y8" s="29"/>
      <c r="Z8" s="29"/>
      <c r="AA8" s="29"/>
    </row>
    <row r="9" spans="3:27" x14ac:dyDescent="0.3">
      <c r="C9" s="3" t="s">
        <v>234</v>
      </c>
      <c r="D9" s="30">
        <v>386</v>
      </c>
      <c r="E9" s="30">
        <v>386</v>
      </c>
      <c r="F9" s="30">
        <v>386</v>
      </c>
      <c r="G9" s="30">
        <v>386</v>
      </c>
      <c r="H9" s="30">
        <v>386</v>
      </c>
      <c r="I9" s="30">
        <v>386</v>
      </c>
      <c r="J9" s="30">
        <v>386</v>
      </c>
      <c r="K9" s="30">
        <v>386</v>
      </c>
      <c r="L9" s="30">
        <v>386</v>
      </c>
      <c r="M9" s="30">
        <v>386</v>
      </c>
      <c r="N9" s="30">
        <v>386</v>
      </c>
      <c r="O9" s="30">
        <v>386</v>
      </c>
      <c r="P9" s="30">
        <v>719</v>
      </c>
      <c r="Q9" s="30">
        <v>719</v>
      </c>
      <c r="R9" s="30">
        <v>719</v>
      </c>
      <c r="S9" s="30">
        <v>719</v>
      </c>
      <c r="T9" s="30">
        <v>719</v>
      </c>
      <c r="U9" s="30">
        <v>719</v>
      </c>
      <c r="V9" s="30">
        <v>719</v>
      </c>
      <c r="W9" s="30">
        <v>719</v>
      </c>
      <c r="X9" s="30">
        <v>719</v>
      </c>
      <c r="Y9" s="30">
        <v>719</v>
      </c>
      <c r="Z9" s="30">
        <v>719</v>
      </c>
      <c r="AA9" s="30">
        <v>719</v>
      </c>
    </row>
    <row r="10" spans="3:27" x14ac:dyDescent="0.3">
      <c r="C10" s="3" t="s">
        <v>235</v>
      </c>
      <c r="D10" s="31">
        <f>D8/D9</f>
        <v>3.8860103626943004E-2</v>
      </c>
      <c r="E10" s="31">
        <f t="shared" ref="E10:N10" si="0">E8/E9</f>
        <v>6.2176165803108807E-2</v>
      </c>
      <c r="F10" s="31">
        <f t="shared" si="0"/>
        <v>7.512953367875648E-2</v>
      </c>
      <c r="G10" s="31">
        <f t="shared" si="0"/>
        <v>0.11398963730569948</v>
      </c>
      <c r="H10" s="31">
        <f t="shared" si="0"/>
        <v>0.14507772020725387</v>
      </c>
      <c r="I10" s="31">
        <f t="shared" si="0"/>
        <v>0.22020725388601037</v>
      </c>
      <c r="J10" s="31">
        <f t="shared" si="0"/>
        <v>0.31865284974093266</v>
      </c>
      <c r="K10" s="31">
        <f t="shared" si="0"/>
        <v>0.3704663212435233</v>
      </c>
      <c r="L10" s="31">
        <f t="shared" si="0"/>
        <v>0.40673575129533679</v>
      </c>
      <c r="M10" s="31">
        <f t="shared" si="0"/>
        <v>0.58808290155440412</v>
      </c>
      <c r="N10" s="31">
        <f t="shared" si="0"/>
        <v>0.69948186528497414</v>
      </c>
      <c r="O10" s="31">
        <v>0.79</v>
      </c>
      <c r="P10" s="31">
        <v>0.03</v>
      </c>
      <c r="Q10" s="31">
        <f>Q8/Q9</f>
        <v>7.7885952712100137E-2</v>
      </c>
      <c r="R10" s="31"/>
      <c r="S10" s="31"/>
      <c r="T10" s="31"/>
      <c r="U10" s="31"/>
      <c r="V10" s="31"/>
      <c r="W10" s="31"/>
      <c r="X10" s="31"/>
      <c r="Y10" s="31"/>
      <c r="Z10" s="31"/>
      <c r="AA10" s="31"/>
    </row>
    <row r="11" spans="3:27" x14ac:dyDescent="0.3">
      <c r="C11" s="3" t="s">
        <v>176</v>
      </c>
      <c r="D11" s="31">
        <v>3.3329999999999999E-2</v>
      </c>
      <c r="E11" s="31">
        <v>6.6659999999999997E-2</v>
      </c>
      <c r="F11" s="31">
        <v>0.1</v>
      </c>
      <c r="G11" s="31">
        <v>0.16666999999999998</v>
      </c>
      <c r="H11" s="31">
        <v>0.23333999999999999</v>
      </c>
      <c r="I11" s="31">
        <v>0.3</v>
      </c>
      <c r="J11" s="31">
        <v>0.4</v>
      </c>
      <c r="K11" s="31">
        <v>0.5</v>
      </c>
      <c r="L11" s="31">
        <v>0.6</v>
      </c>
      <c r="M11" s="31">
        <v>0.73329999999999995</v>
      </c>
      <c r="N11" s="31">
        <v>0.86659999999999993</v>
      </c>
      <c r="O11" s="31">
        <v>1</v>
      </c>
      <c r="P11" s="31">
        <v>3.3329999999999999E-2</v>
      </c>
      <c r="Q11" s="31">
        <v>6.6659999999999997E-2</v>
      </c>
      <c r="R11" s="31">
        <v>0.1</v>
      </c>
      <c r="S11" s="31">
        <v>0.16666999999999998</v>
      </c>
      <c r="T11" s="31">
        <v>0.23333999999999999</v>
      </c>
      <c r="U11" s="31">
        <v>0.3</v>
      </c>
      <c r="V11" s="31">
        <v>0.4</v>
      </c>
      <c r="W11" s="31">
        <v>0.5</v>
      </c>
      <c r="X11" s="31">
        <v>0.6</v>
      </c>
      <c r="Y11" s="31">
        <v>0.73329999999999995</v>
      </c>
      <c r="Z11" s="31">
        <v>0.86659999999999993</v>
      </c>
      <c r="AA11" s="31">
        <v>1</v>
      </c>
    </row>
    <row r="34" spans="3:27" ht="15" thickBot="1" x14ac:dyDescent="0.35"/>
    <row r="35" spans="3:27" ht="55.8" customHeight="1" thickBot="1" x14ac:dyDescent="0.35">
      <c r="C35" s="324" t="s">
        <v>51</v>
      </c>
      <c r="D35" s="325"/>
      <c r="E35" s="325"/>
      <c r="F35" s="325"/>
      <c r="G35" s="325"/>
      <c r="H35" s="325"/>
      <c r="I35" s="325"/>
      <c r="J35" s="325"/>
      <c r="K35" s="325"/>
      <c r="L35" s="325"/>
      <c r="M35" s="325"/>
      <c r="N35" s="192"/>
      <c r="O35" s="192"/>
      <c r="P35" s="192"/>
      <c r="Q35" s="192"/>
      <c r="R35" s="192"/>
      <c r="S35" s="192"/>
      <c r="T35" s="192"/>
      <c r="U35" s="192"/>
      <c r="V35" s="192"/>
      <c r="W35" s="311" t="s">
        <v>92</v>
      </c>
      <c r="X35" s="311"/>
      <c r="Y35" s="234"/>
      <c r="Z35" s="320" t="s">
        <v>111</v>
      </c>
      <c r="AA35" s="321"/>
    </row>
    <row r="37" spans="3:27" x14ac:dyDescent="0.3">
      <c r="C37" s="2"/>
      <c r="D37" s="33">
        <v>45383</v>
      </c>
      <c r="E37" s="33">
        <v>45413</v>
      </c>
      <c r="F37" s="33">
        <v>45444</v>
      </c>
      <c r="G37" s="33">
        <v>45474</v>
      </c>
      <c r="H37" s="33">
        <v>45505</v>
      </c>
      <c r="I37" s="33">
        <v>45536</v>
      </c>
      <c r="J37" s="33">
        <v>45566</v>
      </c>
      <c r="K37" s="33">
        <v>45597</v>
      </c>
      <c r="L37" s="33">
        <v>45627</v>
      </c>
      <c r="M37" s="33">
        <v>45658</v>
      </c>
      <c r="N37" s="33">
        <v>45689</v>
      </c>
      <c r="O37" s="33">
        <v>45717</v>
      </c>
      <c r="P37" s="33">
        <v>45748</v>
      </c>
      <c r="Q37" s="33">
        <v>45778</v>
      </c>
      <c r="R37" s="33">
        <v>45809</v>
      </c>
      <c r="S37" s="33">
        <v>45839</v>
      </c>
      <c r="T37" s="33">
        <v>45870</v>
      </c>
      <c r="U37" s="33">
        <v>45901</v>
      </c>
      <c r="V37" s="33">
        <v>45931</v>
      </c>
      <c r="W37" s="33">
        <v>45962</v>
      </c>
      <c r="X37" s="33">
        <v>45992</v>
      </c>
      <c r="Y37" s="33">
        <v>46023</v>
      </c>
      <c r="Z37" s="33">
        <v>46054</v>
      </c>
      <c r="AA37" s="33">
        <v>46082</v>
      </c>
    </row>
    <row r="38" spans="3:27" x14ac:dyDescent="0.3">
      <c r="C38" s="3" t="s">
        <v>233</v>
      </c>
      <c r="D38" s="29">
        <v>11</v>
      </c>
      <c r="E38" s="29">
        <v>13</v>
      </c>
      <c r="F38" s="29">
        <v>17</v>
      </c>
      <c r="G38" s="29">
        <v>22</v>
      </c>
      <c r="H38" s="29">
        <v>27</v>
      </c>
      <c r="I38" s="29">
        <v>40</v>
      </c>
      <c r="J38" s="29">
        <v>53</v>
      </c>
      <c r="K38" s="29">
        <v>58</v>
      </c>
      <c r="L38" s="29">
        <v>61</v>
      </c>
      <c r="M38" s="29">
        <v>68</v>
      </c>
      <c r="N38" s="29">
        <v>95</v>
      </c>
      <c r="O38" s="29">
        <v>126</v>
      </c>
      <c r="P38" s="29">
        <v>20</v>
      </c>
      <c r="Q38" s="29">
        <v>38</v>
      </c>
      <c r="R38" s="29"/>
      <c r="S38" s="29"/>
      <c r="T38" s="29"/>
      <c r="U38" s="29"/>
      <c r="V38" s="29"/>
      <c r="W38" s="29"/>
      <c r="X38" s="29"/>
      <c r="Y38" s="29"/>
      <c r="Z38" s="29"/>
      <c r="AA38" s="29"/>
    </row>
    <row r="39" spans="3:27" x14ac:dyDescent="0.3">
      <c r="C39" s="3" t="s">
        <v>234</v>
      </c>
      <c r="D39" s="30">
        <v>182</v>
      </c>
      <c r="E39" s="30">
        <v>182</v>
      </c>
      <c r="F39" s="30">
        <v>182</v>
      </c>
      <c r="G39" s="30">
        <v>182</v>
      </c>
      <c r="H39" s="30">
        <v>182</v>
      </c>
      <c r="I39" s="30">
        <v>182</v>
      </c>
      <c r="J39" s="30">
        <v>182</v>
      </c>
      <c r="K39" s="30">
        <v>182</v>
      </c>
      <c r="L39" s="30">
        <v>182</v>
      </c>
      <c r="M39" s="30">
        <v>182</v>
      </c>
      <c r="N39" s="30">
        <v>182</v>
      </c>
      <c r="O39" s="30">
        <v>182</v>
      </c>
      <c r="P39" s="30">
        <v>532</v>
      </c>
      <c r="Q39" s="30">
        <v>532</v>
      </c>
      <c r="R39" s="30">
        <v>532</v>
      </c>
      <c r="S39" s="30">
        <v>532</v>
      </c>
      <c r="T39" s="30">
        <v>532</v>
      </c>
      <c r="U39" s="30">
        <v>532</v>
      </c>
      <c r="V39" s="30">
        <v>532</v>
      </c>
      <c r="W39" s="30">
        <v>532</v>
      </c>
      <c r="X39" s="30">
        <v>532</v>
      </c>
      <c r="Y39" s="30">
        <v>532</v>
      </c>
      <c r="Z39" s="30">
        <v>532</v>
      </c>
      <c r="AA39" s="30">
        <v>532</v>
      </c>
    </row>
    <row r="40" spans="3:27" x14ac:dyDescent="0.3">
      <c r="C40" s="3" t="s">
        <v>235</v>
      </c>
      <c r="D40" s="31">
        <f>D38/D39</f>
        <v>6.043956043956044E-2</v>
      </c>
      <c r="E40" s="31">
        <f t="shared" ref="E40:N40" si="1">E38/E39</f>
        <v>7.1428571428571425E-2</v>
      </c>
      <c r="F40" s="31">
        <f t="shared" si="1"/>
        <v>9.3406593406593408E-2</v>
      </c>
      <c r="G40" s="31">
        <f t="shared" si="1"/>
        <v>0.12087912087912088</v>
      </c>
      <c r="H40" s="31">
        <f t="shared" si="1"/>
        <v>0.14835164835164835</v>
      </c>
      <c r="I40" s="31">
        <f t="shared" si="1"/>
        <v>0.21978021978021978</v>
      </c>
      <c r="J40" s="31">
        <f t="shared" si="1"/>
        <v>0.29120879120879123</v>
      </c>
      <c r="K40" s="31">
        <f t="shared" si="1"/>
        <v>0.31868131868131866</v>
      </c>
      <c r="L40" s="31">
        <f t="shared" si="1"/>
        <v>0.33516483516483514</v>
      </c>
      <c r="M40" s="31">
        <f t="shared" si="1"/>
        <v>0.37362637362637363</v>
      </c>
      <c r="N40" s="31">
        <f t="shared" si="1"/>
        <v>0.52197802197802201</v>
      </c>
      <c r="O40" s="31">
        <v>0.69</v>
      </c>
      <c r="P40" s="31">
        <v>3.7499999999999999E-2</v>
      </c>
      <c r="Q40" s="31">
        <f>Q38/Q39</f>
        <v>7.1428571428571425E-2</v>
      </c>
      <c r="R40" s="31"/>
      <c r="S40" s="31"/>
      <c r="T40" s="31"/>
      <c r="U40" s="31"/>
      <c r="V40" s="31"/>
      <c r="W40" s="31"/>
      <c r="X40" s="31"/>
      <c r="Y40" s="31"/>
      <c r="Z40" s="31"/>
      <c r="AA40" s="31"/>
    </row>
    <row r="41" spans="3:27" x14ac:dyDescent="0.3">
      <c r="C41" s="3" t="s">
        <v>176</v>
      </c>
      <c r="D41" s="31">
        <v>3.3329999999999999E-2</v>
      </c>
      <c r="E41" s="31">
        <v>6.6659999999999997E-2</v>
      </c>
      <c r="F41" s="31">
        <v>0.1</v>
      </c>
      <c r="G41" s="31">
        <v>0.16666999999999998</v>
      </c>
      <c r="H41" s="31">
        <v>0.23333999999999999</v>
      </c>
      <c r="I41" s="31">
        <v>0.3</v>
      </c>
      <c r="J41" s="31">
        <v>0.4</v>
      </c>
      <c r="K41" s="31">
        <v>0.5</v>
      </c>
      <c r="L41" s="31">
        <v>0.6</v>
      </c>
      <c r="M41" s="31">
        <v>0.73329999999999995</v>
      </c>
      <c r="N41" s="31">
        <v>0.86659999999999993</v>
      </c>
      <c r="O41" s="31">
        <v>1</v>
      </c>
      <c r="P41" s="31">
        <v>0.03</v>
      </c>
      <c r="Q41" s="31">
        <v>7.0000000000000007E-2</v>
      </c>
      <c r="R41" s="31">
        <v>0.1</v>
      </c>
      <c r="S41" s="31">
        <v>0.17</v>
      </c>
      <c r="T41" s="31">
        <v>0.23</v>
      </c>
      <c r="U41" s="31">
        <v>0.3</v>
      </c>
      <c r="V41" s="31">
        <v>0.4</v>
      </c>
      <c r="W41" s="31">
        <v>0.5</v>
      </c>
      <c r="X41" s="31">
        <v>0.6</v>
      </c>
      <c r="Y41" s="31">
        <v>0.73</v>
      </c>
      <c r="Z41" s="31">
        <v>0.87</v>
      </c>
      <c r="AA41" s="31">
        <v>1</v>
      </c>
    </row>
  </sheetData>
  <sheetProtection sheet="1" objects="1" scenarios="1"/>
  <mergeCells count="6">
    <mergeCell ref="C35:M35"/>
    <mergeCell ref="C5:N5"/>
    <mergeCell ref="Z5:AA5"/>
    <mergeCell ref="Z35:AA35"/>
    <mergeCell ref="W5:X5"/>
    <mergeCell ref="W35:X35"/>
  </mergeCells>
  <conditionalFormatting sqref="Y5">
    <cfRule type="cellIs" dxfId="40" priority="4" operator="equal">
      <formula>"Neither"</formula>
    </cfRule>
    <cfRule type="cellIs" dxfId="39" priority="5" operator="equal">
      <formula>"Improvement"</formula>
    </cfRule>
    <cfRule type="cellIs" dxfId="38" priority="6" operator="equal">
      <formula>"Concern"</formula>
    </cfRule>
  </conditionalFormatting>
  <conditionalFormatting sqref="Y35">
    <cfRule type="cellIs" dxfId="37" priority="1" operator="equal">
      <formula>"Neither"</formula>
    </cfRule>
    <cfRule type="cellIs" dxfId="36" priority="2" operator="equal">
      <formula>"Improvement"</formula>
    </cfRule>
    <cfRule type="cellIs" dxfId="35" priority="3" operator="equal">
      <formula>"Concern"</formula>
    </cfRule>
  </conditionalFormatting>
  <dataValidations count="1">
    <dataValidation type="list" allowBlank="1" showInputMessage="1" showErrorMessage="1" sqref="Y5 Y35" xr:uid="{705DD28C-8713-45B9-BEAF-C6DF0C47C465}">
      <formula1>"Concern, Improvement, Neither"</formula1>
    </dataValidation>
  </dataValidations>
  <pageMargins left="0.25" right="0.25" top="0.75" bottom="0.75" header="0.3" footer="0.3"/>
  <pageSetup paperSize="8"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1061-C71B-43F0-9E62-752B53B2E7D3}">
  <dimension ref="A1:AA45"/>
  <sheetViews>
    <sheetView showGridLines="0" showRowColHeaders="0" zoomScale="30" zoomScaleNormal="30" workbookViewId="0">
      <selection activeCell="BB62" sqref="BB62"/>
    </sheetView>
  </sheetViews>
  <sheetFormatPr defaultRowHeight="14.4" x14ac:dyDescent="0.3"/>
  <cols>
    <col min="1" max="1" width="21.6640625" bestFit="1" customWidth="1"/>
    <col min="2" max="12" width="8.6640625" bestFit="1" customWidth="1"/>
    <col min="13" max="13" width="10.44140625" bestFit="1" customWidth="1"/>
    <col min="14" max="14" width="8.6640625" bestFit="1" customWidth="1"/>
    <col min="15" max="15" width="21.6640625" bestFit="1" customWidth="1"/>
  </cols>
  <sheetData>
    <row r="1" spans="1:27" ht="18.600000000000001" thickBot="1" x14ac:dyDescent="0.35">
      <c r="A1" s="324" t="s">
        <v>50</v>
      </c>
      <c r="B1" s="325"/>
      <c r="C1" s="325"/>
      <c r="D1" s="325"/>
      <c r="E1" s="325"/>
      <c r="F1" s="325"/>
      <c r="G1" s="325"/>
      <c r="H1" s="325"/>
      <c r="I1" s="325"/>
      <c r="J1" s="325"/>
      <c r="K1" s="325"/>
      <c r="L1" s="325"/>
      <c r="M1" s="320" t="s">
        <v>111</v>
      </c>
      <c r="N1" s="321"/>
      <c r="O1" s="324" t="s">
        <v>51</v>
      </c>
      <c r="P1" s="325"/>
      <c r="Q1" s="325"/>
      <c r="R1" s="325"/>
      <c r="S1" s="325"/>
      <c r="T1" s="325"/>
      <c r="U1" s="325"/>
      <c r="V1" s="325"/>
      <c r="W1" s="325"/>
      <c r="X1" s="325"/>
      <c r="Y1" s="325"/>
      <c r="Z1" s="320" t="s">
        <v>111</v>
      </c>
      <c r="AA1" s="321"/>
    </row>
    <row r="2" spans="1:27" ht="21" x14ac:dyDescent="0.3">
      <c r="A2" s="206" t="s">
        <v>93</v>
      </c>
      <c r="B2" s="207" t="s">
        <v>97</v>
      </c>
      <c r="C2" s="207" t="s">
        <v>98</v>
      </c>
      <c r="D2" s="207" t="s">
        <v>99</v>
      </c>
      <c r="E2" s="207" t="s">
        <v>100</v>
      </c>
      <c r="F2" s="207" t="s">
        <v>101</v>
      </c>
      <c r="G2" s="207" t="s">
        <v>102</v>
      </c>
      <c r="H2" s="207" t="s">
        <v>103</v>
      </c>
      <c r="I2" s="207" t="s">
        <v>104</v>
      </c>
      <c r="J2" s="207" t="s">
        <v>105</v>
      </c>
      <c r="K2" s="207" t="s">
        <v>106</v>
      </c>
      <c r="L2" s="207" t="s">
        <v>107</v>
      </c>
      <c r="M2" s="207" t="s">
        <v>108</v>
      </c>
      <c r="O2" s="206" t="s">
        <v>93</v>
      </c>
      <c r="P2" s="207" t="s">
        <v>97</v>
      </c>
      <c r="Q2" s="207" t="s">
        <v>98</v>
      </c>
      <c r="R2" s="207" t="s">
        <v>99</v>
      </c>
      <c r="S2" s="207" t="s">
        <v>100</v>
      </c>
      <c r="T2" s="207" t="s">
        <v>101</v>
      </c>
      <c r="U2" s="207" t="s">
        <v>102</v>
      </c>
      <c r="V2" s="207" t="s">
        <v>103</v>
      </c>
      <c r="W2" s="207" t="s">
        <v>104</v>
      </c>
      <c r="X2" s="207" t="s">
        <v>105</v>
      </c>
      <c r="Y2" s="207" t="s">
        <v>106</v>
      </c>
      <c r="Z2" s="207" t="s">
        <v>107</v>
      </c>
      <c r="AA2" s="207" t="s">
        <v>108</v>
      </c>
    </row>
    <row r="3" spans="1:27" x14ac:dyDescent="0.3">
      <c r="A3" s="3" t="s">
        <v>233</v>
      </c>
      <c r="B3" s="29">
        <v>15</v>
      </c>
      <c r="C3" s="29">
        <v>24</v>
      </c>
      <c r="D3" s="29">
        <v>29</v>
      </c>
      <c r="E3" s="29">
        <v>44</v>
      </c>
      <c r="F3" s="29">
        <v>56</v>
      </c>
      <c r="G3" s="29">
        <v>85</v>
      </c>
      <c r="H3" s="29">
        <v>123</v>
      </c>
      <c r="I3" s="29">
        <v>143</v>
      </c>
      <c r="J3" s="29">
        <v>157</v>
      </c>
      <c r="K3" s="29">
        <v>227</v>
      </c>
      <c r="L3" s="29">
        <v>270</v>
      </c>
      <c r="M3" s="29">
        <v>305</v>
      </c>
      <c r="O3" s="3" t="s">
        <v>233</v>
      </c>
      <c r="P3" s="29">
        <v>11</v>
      </c>
      <c r="Q3" s="29">
        <v>13</v>
      </c>
      <c r="R3" s="29">
        <v>17</v>
      </c>
      <c r="S3" s="29">
        <v>22</v>
      </c>
      <c r="T3" s="29">
        <v>27</v>
      </c>
      <c r="U3" s="29">
        <v>40</v>
      </c>
      <c r="V3" s="29">
        <v>53</v>
      </c>
      <c r="W3" s="29">
        <v>58</v>
      </c>
      <c r="X3" s="29">
        <v>61</v>
      </c>
      <c r="Y3" s="29">
        <v>68</v>
      </c>
      <c r="Z3" s="29">
        <v>95</v>
      </c>
      <c r="AA3" s="29">
        <v>126</v>
      </c>
    </row>
    <row r="4" spans="1:27" x14ac:dyDescent="0.3">
      <c r="A4" s="3" t="s">
        <v>234</v>
      </c>
      <c r="B4" s="29">
        <v>386</v>
      </c>
      <c r="C4" s="29">
        <v>386</v>
      </c>
      <c r="D4" s="29">
        <v>386</v>
      </c>
      <c r="E4" s="29">
        <v>386</v>
      </c>
      <c r="F4" s="29">
        <v>386</v>
      </c>
      <c r="G4" s="29">
        <v>386</v>
      </c>
      <c r="H4" s="29">
        <v>386</v>
      </c>
      <c r="I4" s="29">
        <v>386</v>
      </c>
      <c r="J4" s="29">
        <v>386</v>
      </c>
      <c r="K4" s="29">
        <v>386</v>
      </c>
      <c r="L4" s="29">
        <v>386</v>
      </c>
      <c r="M4" s="29">
        <v>386</v>
      </c>
      <c r="O4" s="3" t="s">
        <v>234</v>
      </c>
      <c r="P4" s="29">
        <v>182</v>
      </c>
      <c r="Q4" s="29">
        <v>182</v>
      </c>
      <c r="R4" s="29">
        <v>182</v>
      </c>
      <c r="S4" s="29">
        <v>182</v>
      </c>
      <c r="T4" s="29">
        <v>182</v>
      </c>
      <c r="U4" s="29">
        <v>182</v>
      </c>
      <c r="V4" s="29">
        <v>182</v>
      </c>
      <c r="W4" s="29">
        <v>182</v>
      </c>
      <c r="X4" s="29">
        <v>182</v>
      </c>
      <c r="Y4" s="29">
        <v>182</v>
      </c>
      <c r="Z4" s="29">
        <v>182</v>
      </c>
      <c r="AA4" s="29">
        <v>182</v>
      </c>
    </row>
    <row r="5" spans="1:27" x14ac:dyDescent="0.3">
      <c r="A5" s="3" t="s">
        <v>235</v>
      </c>
      <c r="B5" s="208">
        <f t="shared" ref="B5:M5" si="0">B3/B4</f>
        <v>3.8860103626943004E-2</v>
      </c>
      <c r="C5" s="208">
        <f t="shared" si="0"/>
        <v>6.2176165803108807E-2</v>
      </c>
      <c r="D5" s="208">
        <f t="shared" si="0"/>
        <v>7.512953367875648E-2</v>
      </c>
      <c r="E5" s="208">
        <f t="shared" si="0"/>
        <v>0.11398963730569948</v>
      </c>
      <c r="F5" s="208">
        <f t="shared" si="0"/>
        <v>0.14507772020725387</v>
      </c>
      <c r="G5" s="208">
        <f t="shared" si="0"/>
        <v>0.22020725388601037</v>
      </c>
      <c r="H5" s="208">
        <f t="shared" si="0"/>
        <v>0.31865284974093266</v>
      </c>
      <c r="I5" s="208">
        <f t="shared" si="0"/>
        <v>0.3704663212435233</v>
      </c>
      <c r="J5" s="208">
        <f t="shared" si="0"/>
        <v>0.40673575129533679</v>
      </c>
      <c r="K5" s="208">
        <f t="shared" si="0"/>
        <v>0.58808290155440412</v>
      </c>
      <c r="L5" s="208">
        <f t="shared" si="0"/>
        <v>0.69948186528497414</v>
      </c>
      <c r="M5" s="208">
        <f t="shared" si="0"/>
        <v>0.7901554404145078</v>
      </c>
      <c r="O5" s="3" t="s">
        <v>235</v>
      </c>
      <c r="P5" s="208">
        <f t="shared" ref="P5:AA5" si="1">P3/P4</f>
        <v>6.043956043956044E-2</v>
      </c>
      <c r="Q5" s="208">
        <f t="shared" si="1"/>
        <v>7.1428571428571425E-2</v>
      </c>
      <c r="R5" s="208">
        <f t="shared" si="1"/>
        <v>9.3406593406593408E-2</v>
      </c>
      <c r="S5" s="208">
        <f t="shared" si="1"/>
        <v>0.12087912087912088</v>
      </c>
      <c r="T5" s="208">
        <f t="shared" si="1"/>
        <v>0.14835164835164835</v>
      </c>
      <c r="U5" s="208">
        <f t="shared" si="1"/>
        <v>0.21978021978021978</v>
      </c>
      <c r="V5" s="208">
        <f t="shared" si="1"/>
        <v>0.29120879120879123</v>
      </c>
      <c r="W5" s="208">
        <f t="shared" si="1"/>
        <v>0.31868131868131866</v>
      </c>
      <c r="X5" s="208">
        <f t="shared" si="1"/>
        <v>0.33516483516483514</v>
      </c>
      <c r="Y5" s="208">
        <f t="shared" si="1"/>
        <v>0.37362637362637363</v>
      </c>
      <c r="Z5" s="208">
        <f t="shared" si="1"/>
        <v>0.52197802197802201</v>
      </c>
      <c r="AA5" s="208">
        <f t="shared" si="1"/>
        <v>0.69230769230769229</v>
      </c>
    </row>
    <row r="6" spans="1:27" x14ac:dyDescent="0.3">
      <c r="A6" s="3" t="s">
        <v>176</v>
      </c>
      <c r="B6" s="208"/>
      <c r="C6" s="208"/>
      <c r="D6" s="208"/>
      <c r="E6" s="208"/>
      <c r="F6" s="208"/>
      <c r="G6" s="208"/>
      <c r="H6" s="208"/>
      <c r="I6" s="208"/>
      <c r="J6" s="208"/>
      <c r="K6" s="208"/>
      <c r="L6" s="208"/>
      <c r="M6" s="208"/>
      <c r="O6" s="3" t="s">
        <v>176</v>
      </c>
      <c r="P6" s="208"/>
      <c r="Q6" s="208"/>
      <c r="R6" s="208"/>
      <c r="S6" s="208"/>
      <c r="T6" s="208"/>
      <c r="U6" s="208"/>
      <c r="V6" s="208"/>
      <c r="W6" s="208"/>
      <c r="X6" s="208"/>
      <c r="Y6" s="208"/>
      <c r="Z6" s="208"/>
      <c r="AA6" s="208"/>
    </row>
    <row r="7" spans="1:27" ht="21" x14ac:dyDescent="0.3">
      <c r="A7" s="206"/>
      <c r="B7" s="207"/>
      <c r="C7" s="207"/>
      <c r="D7" s="207"/>
      <c r="E7" s="207"/>
      <c r="F7" s="207"/>
      <c r="G7" s="207"/>
      <c r="H7" s="207"/>
      <c r="I7" s="207"/>
      <c r="J7" s="207"/>
      <c r="K7" s="207"/>
      <c r="L7" s="207"/>
      <c r="M7" s="207"/>
      <c r="O7" s="206"/>
      <c r="P7" s="207"/>
      <c r="Q7" s="207"/>
      <c r="R7" s="207"/>
      <c r="S7" s="207"/>
      <c r="T7" s="207"/>
      <c r="U7" s="207"/>
      <c r="V7" s="207"/>
      <c r="W7" s="207"/>
      <c r="X7" s="207"/>
      <c r="Y7" s="207"/>
      <c r="Z7" s="207"/>
      <c r="AA7" s="207"/>
    </row>
    <row r="9" spans="1:27" ht="21" x14ac:dyDescent="0.3">
      <c r="A9" s="206" t="s">
        <v>236</v>
      </c>
      <c r="B9" s="207" t="s">
        <v>97</v>
      </c>
      <c r="C9" s="207" t="s">
        <v>98</v>
      </c>
      <c r="D9" s="207" t="s">
        <v>99</v>
      </c>
      <c r="E9" s="207" t="s">
        <v>100</v>
      </c>
      <c r="F9" s="207" t="s">
        <v>101</v>
      </c>
      <c r="G9" s="207" t="s">
        <v>102</v>
      </c>
      <c r="H9" s="207" t="s">
        <v>103</v>
      </c>
      <c r="I9" s="207" t="s">
        <v>104</v>
      </c>
      <c r="J9" s="207" t="s">
        <v>105</v>
      </c>
      <c r="K9" s="207" t="s">
        <v>106</v>
      </c>
      <c r="L9" s="207" t="s">
        <v>107</v>
      </c>
      <c r="M9" s="207" t="s">
        <v>108</v>
      </c>
      <c r="O9" s="206" t="s">
        <v>236</v>
      </c>
      <c r="P9" s="207" t="s">
        <v>97</v>
      </c>
      <c r="Q9" s="207" t="s">
        <v>98</v>
      </c>
      <c r="R9" s="207" t="s">
        <v>99</v>
      </c>
      <c r="S9" s="207" t="s">
        <v>100</v>
      </c>
      <c r="T9" s="207" t="s">
        <v>101</v>
      </c>
      <c r="U9" s="207" t="s">
        <v>102</v>
      </c>
      <c r="V9" s="207" t="s">
        <v>103</v>
      </c>
      <c r="W9" s="207" t="s">
        <v>104</v>
      </c>
      <c r="X9" s="207" t="s">
        <v>105</v>
      </c>
      <c r="Y9" s="207" t="s">
        <v>106</v>
      </c>
      <c r="Z9" s="207" t="s">
        <v>107</v>
      </c>
      <c r="AA9" s="207" t="s">
        <v>108</v>
      </c>
    </row>
    <row r="10" spans="1:27" x14ac:dyDescent="0.3">
      <c r="A10" s="3" t="s">
        <v>233</v>
      </c>
      <c r="B10" s="29">
        <v>11</v>
      </c>
      <c r="C10" s="29">
        <v>19</v>
      </c>
      <c r="D10" s="29">
        <v>32</v>
      </c>
      <c r="E10" s="29">
        <v>49</v>
      </c>
      <c r="F10" s="29">
        <v>58</v>
      </c>
      <c r="G10" s="29">
        <v>77</v>
      </c>
      <c r="H10" s="29">
        <v>95</v>
      </c>
      <c r="I10" s="29">
        <v>118</v>
      </c>
      <c r="J10" s="29">
        <v>137</v>
      </c>
      <c r="K10" s="29">
        <v>171</v>
      </c>
      <c r="L10" s="29">
        <v>202</v>
      </c>
      <c r="M10" s="29">
        <v>246</v>
      </c>
      <c r="O10" s="3" t="s">
        <v>233</v>
      </c>
      <c r="P10" s="29">
        <v>3</v>
      </c>
      <c r="Q10" s="29">
        <v>12</v>
      </c>
      <c r="R10" s="29">
        <v>23</v>
      </c>
      <c r="S10" s="29">
        <v>31</v>
      </c>
      <c r="T10" s="29">
        <v>39</v>
      </c>
      <c r="U10" s="29">
        <v>54</v>
      </c>
      <c r="V10" s="29">
        <v>62</v>
      </c>
      <c r="W10" s="29">
        <v>65</v>
      </c>
      <c r="X10" s="29">
        <v>73</v>
      </c>
      <c r="Y10" s="29">
        <v>84</v>
      </c>
      <c r="Z10" s="29">
        <v>97</v>
      </c>
      <c r="AA10" s="29">
        <v>108</v>
      </c>
    </row>
    <row r="11" spans="1:27" x14ac:dyDescent="0.3">
      <c r="A11" s="3" t="s">
        <v>234</v>
      </c>
      <c r="B11" s="29">
        <v>260</v>
      </c>
      <c r="C11" s="29">
        <v>260</v>
      </c>
      <c r="D11" s="29">
        <v>260</v>
      </c>
      <c r="E11" s="29">
        <v>260</v>
      </c>
      <c r="F11" s="29">
        <v>260</v>
      </c>
      <c r="G11" s="29">
        <v>260</v>
      </c>
      <c r="H11" s="29">
        <v>260</v>
      </c>
      <c r="I11" s="29">
        <v>260</v>
      </c>
      <c r="J11" s="29">
        <v>260</v>
      </c>
      <c r="K11" s="29">
        <v>260</v>
      </c>
      <c r="L11" s="29">
        <v>260</v>
      </c>
      <c r="M11" s="29">
        <v>260</v>
      </c>
      <c r="O11" s="3" t="s">
        <v>234</v>
      </c>
      <c r="P11" s="29">
        <v>117</v>
      </c>
      <c r="Q11" s="29">
        <v>117</v>
      </c>
      <c r="R11" s="29">
        <v>117</v>
      </c>
      <c r="S11" s="29">
        <v>117</v>
      </c>
      <c r="T11" s="29">
        <v>117</v>
      </c>
      <c r="U11" s="29">
        <v>117</v>
      </c>
      <c r="V11" s="29">
        <v>117</v>
      </c>
      <c r="W11" s="29">
        <v>117</v>
      </c>
      <c r="X11" s="29">
        <v>117</v>
      </c>
      <c r="Y11" s="29">
        <v>117</v>
      </c>
      <c r="Z11" s="29">
        <v>117</v>
      </c>
      <c r="AA11" s="29">
        <v>117</v>
      </c>
    </row>
    <row r="12" spans="1:27" x14ac:dyDescent="0.3">
      <c r="A12" s="3" t="s">
        <v>235</v>
      </c>
      <c r="B12" s="208">
        <f t="shared" ref="B12:M12" si="2">B10/B11</f>
        <v>4.230769230769231E-2</v>
      </c>
      <c r="C12" s="208">
        <f t="shared" si="2"/>
        <v>7.3076923076923081E-2</v>
      </c>
      <c r="D12" s="208">
        <f t="shared" si="2"/>
        <v>0.12307692307692308</v>
      </c>
      <c r="E12" s="208">
        <f t="shared" si="2"/>
        <v>0.18846153846153846</v>
      </c>
      <c r="F12" s="208">
        <f t="shared" si="2"/>
        <v>0.22307692307692309</v>
      </c>
      <c r="G12" s="208">
        <f t="shared" si="2"/>
        <v>0.29615384615384616</v>
      </c>
      <c r="H12" s="208">
        <f t="shared" si="2"/>
        <v>0.36538461538461536</v>
      </c>
      <c r="I12" s="208">
        <f t="shared" si="2"/>
        <v>0.45384615384615384</v>
      </c>
      <c r="J12" s="208">
        <f t="shared" si="2"/>
        <v>0.52692307692307694</v>
      </c>
      <c r="K12" s="208">
        <f t="shared" si="2"/>
        <v>0.65769230769230769</v>
      </c>
      <c r="L12" s="208">
        <f t="shared" si="2"/>
        <v>0.77692307692307694</v>
      </c>
      <c r="M12" s="208">
        <f t="shared" si="2"/>
        <v>0.94615384615384612</v>
      </c>
      <c r="O12" s="3" t="s">
        <v>235</v>
      </c>
      <c r="P12" s="208">
        <f t="shared" ref="P12:AA12" si="3">P10/P11</f>
        <v>2.564102564102564E-2</v>
      </c>
      <c r="Q12" s="208">
        <f t="shared" si="3"/>
        <v>0.10256410256410256</v>
      </c>
      <c r="R12" s="208">
        <f t="shared" si="3"/>
        <v>0.19658119658119658</v>
      </c>
      <c r="S12" s="208">
        <f t="shared" si="3"/>
        <v>0.26495726495726496</v>
      </c>
      <c r="T12" s="208">
        <f t="shared" si="3"/>
        <v>0.33333333333333331</v>
      </c>
      <c r="U12" s="208">
        <f t="shared" si="3"/>
        <v>0.46153846153846156</v>
      </c>
      <c r="V12" s="208">
        <f t="shared" si="3"/>
        <v>0.52991452991452992</v>
      </c>
      <c r="W12" s="208">
        <f t="shared" si="3"/>
        <v>0.55555555555555558</v>
      </c>
      <c r="X12" s="208">
        <f t="shared" si="3"/>
        <v>0.62393162393162394</v>
      </c>
      <c r="Y12" s="208">
        <f t="shared" si="3"/>
        <v>0.71794871794871795</v>
      </c>
      <c r="Z12" s="208">
        <f t="shared" si="3"/>
        <v>0.82905982905982911</v>
      </c>
      <c r="AA12" s="208">
        <f t="shared" si="3"/>
        <v>0.92307692307692313</v>
      </c>
    </row>
    <row r="13" spans="1:27" x14ac:dyDescent="0.3">
      <c r="A13" s="3" t="s">
        <v>176</v>
      </c>
      <c r="B13" s="208"/>
      <c r="C13" s="208"/>
      <c r="D13" s="208"/>
      <c r="E13" s="208"/>
      <c r="F13" s="208"/>
      <c r="G13" s="208"/>
      <c r="H13" s="208"/>
      <c r="I13" s="208"/>
      <c r="J13" s="208"/>
      <c r="K13" s="208"/>
      <c r="L13" s="208"/>
      <c r="M13" s="208"/>
      <c r="O13" s="3" t="s">
        <v>176</v>
      </c>
      <c r="P13" s="208"/>
      <c r="Q13" s="208"/>
      <c r="R13" s="208"/>
      <c r="S13" s="208"/>
      <c r="T13" s="208"/>
      <c r="U13" s="208"/>
      <c r="V13" s="208"/>
      <c r="W13" s="208"/>
      <c r="X13" s="208"/>
      <c r="Y13" s="208"/>
      <c r="Z13" s="208"/>
      <c r="AA13" s="208"/>
    </row>
    <row r="16" spans="1:27" ht="21" x14ac:dyDescent="0.3">
      <c r="A16" s="206" t="s">
        <v>237</v>
      </c>
      <c r="B16" s="207" t="s">
        <v>97</v>
      </c>
      <c r="C16" s="207" t="s">
        <v>98</v>
      </c>
      <c r="D16" s="207" t="s">
        <v>99</v>
      </c>
      <c r="E16" s="207" t="s">
        <v>100</v>
      </c>
      <c r="F16" s="207" t="s">
        <v>101</v>
      </c>
      <c r="G16" s="207" t="s">
        <v>102</v>
      </c>
      <c r="H16" s="207" t="s">
        <v>103</v>
      </c>
      <c r="I16" s="207" t="s">
        <v>104</v>
      </c>
      <c r="J16" s="207" t="s">
        <v>105</v>
      </c>
      <c r="K16" s="207" t="s">
        <v>106</v>
      </c>
      <c r="L16" s="207" t="s">
        <v>107</v>
      </c>
      <c r="M16" s="207" t="s">
        <v>108</v>
      </c>
      <c r="O16" s="206" t="s">
        <v>237</v>
      </c>
      <c r="P16" s="207" t="s">
        <v>97</v>
      </c>
      <c r="Q16" s="207" t="s">
        <v>98</v>
      </c>
      <c r="R16" s="207" t="s">
        <v>99</v>
      </c>
      <c r="S16" s="207" t="s">
        <v>100</v>
      </c>
      <c r="T16" s="207" t="s">
        <v>101</v>
      </c>
      <c r="U16" s="207" t="s">
        <v>102</v>
      </c>
      <c r="V16" s="207" t="s">
        <v>103</v>
      </c>
      <c r="W16" s="207" t="s">
        <v>104</v>
      </c>
      <c r="X16" s="207" t="s">
        <v>105</v>
      </c>
      <c r="Y16" s="207" t="s">
        <v>106</v>
      </c>
      <c r="Z16" s="207" t="s">
        <v>107</v>
      </c>
      <c r="AA16" s="207" t="s">
        <v>108</v>
      </c>
    </row>
    <row r="17" spans="1:27" x14ac:dyDescent="0.3">
      <c r="A17" s="3" t="s">
        <v>233</v>
      </c>
      <c r="B17" s="29">
        <v>13</v>
      </c>
      <c r="C17" s="29">
        <v>37</v>
      </c>
      <c r="D17" s="29">
        <v>95</v>
      </c>
      <c r="E17" s="29">
        <v>171</v>
      </c>
      <c r="F17" s="29">
        <v>238</v>
      </c>
      <c r="G17" s="29">
        <v>286</v>
      </c>
      <c r="H17" s="29">
        <v>330</v>
      </c>
      <c r="I17" s="29">
        <v>364</v>
      </c>
      <c r="J17" s="29">
        <v>376</v>
      </c>
      <c r="K17" s="29">
        <v>428</v>
      </c>
      <c r="L17" s="29">
        <v>467</v>
      </c>
      <c r="M17" s="29">
        <v>533</v>
      </c>
      <c r="O17" s="3" t="s">
        <v>233</v>
      </c>
      <c r="P17" s="29"/>
      <c r="Q17" s="29"/>
      <c r="R17" s="29"/>
      <c r="S17" s="29"/>
      <c r="T17" s="29"/>
      <c r="U17" s="29"/>
      <c r="V17" s="29"/>
      <c r="W17" s="29"/>
      <c r="X17" s="29"/>
      <c r="Y17" s="29"/>
      <c r="Z17" s="29"/>
      <c r="AA17" s="29"/>
    </row>
    <row r="18" spans="1:27" x14ac:dyDescent="0.3">
      <c r="A18" s="3" t="s">
        <v>234</v>
      </c>
      <c r="B18" s="29">
        <v>879</v>
      </c>
      <c r="C18" s="29">
        <v>879</v>
      </c>
      <c r="D18" s="29">
        <v>879</v>
      </c>
      <c r="E18" s="29">
        <v>879</v>
      </c>
      <c r="F18" s="29">
        <v>879</v>
      </c>
      <c r="G18" s="29">
        <v>879</v>
      </c>
      <c r="H18" s="29">
        <v>879</v>
      </c>
      <c r="I18" s="29">
        <v>879</v>
      </c>
      <c r="J18" s="29">
        <v>879</v>
      </c>
      <c r="K18" s="29">
        <v>879</v>
      </c>
      <c r="L18" s="29">
        <v>879</v>
      </c>
      <c r="M18" s="29">
        <v>879</v>
      </c>
      <c r="O18" s="3" t="s">
        <v>234</v>
      </c>
      <c r="P18" s="29"/>
      <c r="Q18" s="29"/>
      <c r="R18" s="29"/>
      <c r="S18" s="29"/>
      <c r="T18" s="29"/>
      <c r="U18" s="29"/>
      <c r="V18" s="29"/>
      <c r="W18" s="29"/>
      <c r="X18" s="29"/>
      <c r="Y18" s="29"/>
      <c r="Z18" s="29"/>
      <c r="AA18" s="29"/>
    </row>
    <row r="19" spans="1:27" x14ac:dyDescent="0.3">
      <c r="A19" s="3" t="s">
        <v>235</v>
      </c>
      <c r="B19" s="208">
        <f t="shared" ref="B19:M19" si="4">B17/B18</f>
        <v>1.4789533560864619E-2</v>
      </c>
      <c r="C19" s="208">
        <f t="shared" si="4"/>
        <v>4.209328782707622E-2</v>
      </c>
      <c r="D19" s="208">
        <f t="shared" si="4"/>
        <v>0.1080773606370876</v>
      </c>
      <c r="E19" s="208">
        <f t="shared" si="4"/>
        <v>0.19453924914675769</v>
      </c>
      <c r="F19" s="208">
        <f t="shared" si="4"/>
        <v>0.27076222980659842</v>
      </c>
      <c r="G19" s="208">
        <f t="shared" si="4"/>
        <v>0.32536973833902161</v>
      </c>
      <c r="H19" s="208">
        <f t="shared" si="4"/>
        <v>0.37542662116040953</v>
      </c>
      <c r="I19" s="208">
        <f t="shared" si="4"/>
        <v>0.41410693970420931</v>
      </c>
      <c r="J19" s="208">
        <f t="shared" si="4"/>
        <v>0.42775881683731515</v>
      </c>
      <c r="K19" s="208">
        <f t="shared" si="4"/>
        <v>0.4869169510807736</v>
      </c>
      <c r="L19" s="208">
        <f t="shared" si="4"/>
        <v>0.53128555176336745</v>
      </c>
      <c r="M19" s="208">
        <f t="shared" si="4"/>
        <v>0.60637087599544937</v>
      </c>
      <c r="O19" s="3" t="s">
        <v>235</v>
      </c>
      <c r="P19" s="208"/>
      <c r="Q19" s="208"/>
      <c r="R19" s="208"/>
      <c r="S19" s="208"/>
      <c r="T19" s="208"/>
      <c r="U19" s="208"/>
      <c r="V19" s="208"/>
      <c r="W19" s="208"/>
      <c r="X19" s="208"/>
      <c r="Y19" s="208"/>
      <c r="Z19" s="208"/>
      <c r="AA19" s="208"/>
    </row>
    <row r="20" spans="1:27" x14ac:dyDescent="0.3">
      <c r="A20" s="3" t="s">
        <v>176</v>
      </c>
      <c r="B20" s="208"/>
      <c r="C20" s="208"/>
      <c r="D20" s="208"/>
      <c r="E20" s="208"/>
      <c r="F20" s="208"/>
      <c r="G20" s="208"/>
      <c r="H20" s="208"/>
      <c r="I20" s="208"/>
      <c r="J20" s="208"/>
      <c r="K20" s="208"/>
      <c r="L20" s="208"/>
      <c r="M20" s="208"/>
      <c r="O20" s="3" t="s">
        <v>176</v>
      </c>
      <c r="P20" s="208"/>
      <c r="Q20" s="208"/>
      <c r="R20" s="208"/>
      <c r="S20" s="208"/>
      <c r="T20" s="208"/>
      <c r="U20" s="208"/>
      <c r="V20" s="208"/>
      <c r="W20" s="208"/>
      <c r="X20" s="208"/>
      <c r="Y20" s="208"/>
      <c r="Z20" s="208"/>
      <c r="AA20" s="208"/>
    </row>
    <row r="23" spans="1:27" ht="21" x14ac:dyDescent="0.3">
      <c r="A23" s="206" t="s">
        <v>238</v>
      </c>
      <c r="B23" s="207" t="s">
        <v>97</v>
      </c>
      <c r="C23" s="207" t="s">
        <v>98</v>
      </c>
      <c r="D23" s="207" t="s">
        <v>99</v>
      </c>
      <c r="E23" s="207" t="s">
        <v>100</v>
      </c>
      <c r="F23" s="207" t="s">
        <v>101</v>
      </c>
      <c r="G23" s="207" t="s">
        <v>102</v>
      </c>
      <c r="H23" s="207" t="s">
        <v>103</v>
      </c>
      <c r="I23" s="207" t="s">
        <v>104</v>
      </c>
      <c r="J23" s="207" t="s">
        <v>105</v>
      </c>
      <c r="K23" s="207" t="s">
        <v>106</v>
      </c>
      <c r="L23" s="207" t="s">
        <v>107</v>
      </c>
      <c r="M23" s="207" t="s">
        <v>108</v>
      </c>
      <c r="O23" s="206" t="s">
        <v>238</v>
      </c>
      <c r="P23" s="207" t="s">
        <v>97</v>
      </c>
      <c r="Q23" s="207" t="s">
        <v>98</v>
      </c>
      <c r="R23" s="207" t="s">
        <v>99</v>
      </c>
      <c r="S23" s="207" t="s">
        <v>100</v>
      </c>
      <c r="T23" s="207" t="s">
        <v>101</v>
      </c>
      <c r="U23" s="207" t="s">
        <v>102</v>
      </c>
      <c r="V23" s="207" t="s">
        <v>103</v>
      </c>
      <c r="W23" s="207" t="s">
        <v>104</v>
      </c>
      <c r="X23" s="207" t="s">
        <v>105</v>
      </c>
      <c r="Y23" s="207" t="s">
        <v>106</v>
      </c>
      <c r="Z23" s="207" t="s">
        <v>107</v>
      </c>
      <c r="AA23" s="207" t="s">
        <v>108</v>
      </c>
    </row>
    <row r="24" spans="1:27" x14ac:dyDescent="0.3">
      <c r="A24" s="3" t="s">
        <v>233</v>
      </c>
      <c r="B24" s="29">
        <v>2</v>
      </c>
      <c r="C24" s="29">
        <v>9</v>
      </c>
      <c r="D24" s="29">
        <v>42</v>
      </c>
      <c r="E24" s="29">
        <v>73</v>
      </c>
      <c r="F24" s="29">
        <v>110</v>
      </c>
      <c r="G24" s="29">
        <v>179</v>
      </c>
      <c r="H24" s="29">
        <v>221</v>
      </c>
      <c r="I24" s="29">
        <v>280</v>
      </c>
      <c r="J24" s="29">
        <v>305</v>
      </c>
      <c r="K24" s="29">
        <v>331</v>
      </c>
      <c r="L24" s="29">
        <v>365</v>
      </c>
      <c r="M24" s="29">
        <v>407</v>
      </c>
      <c r="O24" s="3" t="s">
        <v>233</v>
      </c>
      <c r="P24" s="29"/>
      <c r="Q24" s="29"/>
      <c r="R24" s="29"/>
      <c r="S24" s="29"/>
      <c r="T24" s="29"/>
      <c r="U24" s="29"/>
      <c r="V24" s="29"/>
      <c r="W24" s="29"/>
      <c r="X24" s="29"/>
      <c r="Y24" s="29"/>
      <c r="Z24" s="29"/>
      <c r="AA24" s="29"/>
    </row>
    <row r="25" spans="1:27" x14ac:dyDescent="0.3">
      <c r="A25" s="3" t="s">
        <v>234</v>
      </c>
      <c r="B25" s="29">
        <v>407</v>
      </c>
      <c r="C25" s="29">
        <v>407</v>
      </c>
      <c r="D25" s="29">
        <v>407</v>
      </c>
      <c r="E25" s="29">
        <v>407</v>
      </c>
      <c r="F25" s="29">
        <v>407</v>
      </c>
      <c r="G25" s="29">
        <v>407</v>
      </c>
      <c r="H25" s="29">
        <v>407</v>
      </c>
      <c r="I25" s="29">
        <v>407</v>
      </c>
      <c r="J25" s="29">
        <v>407</v>
      </c>
      <c r="K25" s="29">
        <v>407</v>
      </c>
      <c r="L25" s="29">
        <v>407</v>
      </c>
      <c r="M25" s="29">
        <v>407</v>
      </c>
      <c r="O25" s="3" t="s">
        <v>234</v>
      </c>
      <c r="P25" s="29"/>
      <c r="Q25" s="29"/>
      <c r="R25" s="29"/>
      <c r="S25" s="29"/>
      <c r="T25" s="29"/>
      <c r="U25" s="29"/>
      <c r="V25" s="29"/>
      <c r="W25" s="29"/>
      <c r="X25" s="29"/>
      <c r="Y25" s="29"/>
      <c r="Z25" s="29"/>
      <c r="AA25" s="29"/>
    </row>
    <row r="26" spans="1:27" x14ac:dyDescent="0.3">
      <c r="A26" s="3" t="s">
        <v>235</v>
      </c>
      <c r="B26" s="208">
        <f t="shared" ref="B26:L26" si="5">B24/B25</f>
        <v>4.9140049140049139E-3</v>
      </c>
      <c r="C26" s="208">
        <f t="shared" si="5"/>
        <v>2.2113022113022112E-2</v>
      </c>
      <c r="D26" s="208">
        <f t="shared" si="5"/>
        <v>0.10319410319410319</v>
      </c>
      <c r="E26" s="208">
        <f t="shared" si="5"/>
        <v>0.17936117936117937</v>
      </c>
      <c r="F26" s="208">
        <f t="shared" si="5"/>
        <v>0.27027027027027029</v>
      </c>
      <c r="G26" s="208">
        <f t="shared" si="5"/>
        <v>0.43980343980343978</v>
      </c>
      <c r="H26" s="208">
        <f t="shared" si="5"/>
        <v>0.54299754299754299</v>
      </c>
      <c r="I26" s="208">
        <f t="shared" si="5"/>
        <v>0.68796068796068799</v>
      </c>
      <c r="J26" s="208">
        <f t="shared" si="5"/>
        <v>0.74938574938574942</v>
      </c>
      <c r="K26" s="208">
        <f t="shared" si="5"/>
        <v>0.81326781326781328</v>
      </c>
      <c r="L26" s="208">
        <f t="shared" si="5"/>
        <v>0.89680589680589684</v>
      </c>
      <c r="M26" s="208">
        <v>1</v>
      </c>
      <c r="O26" s="3" t="s">
        <v>235</v>
      </c>
      <c r="P26" s="208"/>
      <c r="Q26" s="208"/>
      <c r="R26" s="208"/>
      <c r="S26" s="208"/>
      <c r="T26" s="208"/>
      <c r="U26" s="208"/>
      <c r="V26" s="208"/>
      <c r="W26" s="208"/>
      <c r="X26" s="208"/>
      <c r="Y26" s="208"/>
      <c r="Z26" s="208"/>
      <c r="AA26" s="208"/>
    </row>
    <row r="27" spans="1:27" x14ac:dyDescent="0.3">
      <c r="A27" s="3" t="s">
        <v>176</v>
      </c>
      <c r="B27" s="208"/>
      <c r="C27" s="208"/>
      <c r="D27" s="208"/>
      <c r="E27" s="208"/>
      <c r="F27" s="208"/>
      <c r="G27" s="208"/>
      <c r="H27" s="208"/>
      <c r="I27" s="208"/>
      <c r="J27" s="208"/>
      <c r="K27" s="208"/>
      <c r="L27" s="208"/>
      <c r="M27" s="208"/>
      <c r="O27" s="3" t="s">
        <v>176</v>
      </c>
      <c r="P27" s="208"/>
      <c r="Q27" s="208"/>
      <c r="R27" s="208"/>
      <c r="S27" s="208"/>
      <c r="T27" s="208"/>
      <c r="U27" s="208"/>
      <c r="V27" s="208"/>
      <c r="W27" s="208"/>
      <c r="X27" s="208"/>
      <c r="Y27" s="208"/>
      <c r="Z27" s="208"/>
      <c r="AA27" s="208"/>
    </row>
    <row r="45" spans="15:15" ht="18" x14ac:dyDescent="0.35">
      <c r="O45" s="209" t="s">
        <v>239</v>
      </c>
    </row>
  </sheetData>
  <sheetProtection sheet="1" objects="1" scenarios="1"/>
  <mergeCells count="4">
    <mergeCell ref="A1:L1"/>
    <mergeCell ref="M1:N1"/>
    <mergeCell ref="O1:Y1"/>
    <mergeCell ref="Z1:AA1"/>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AE36-3837-431B-A82A-141133D8EB1A}">
  <sheetPr>
    <pageSetUpPr fitToPage="1"/>
  </sheetPr>
  <dimension ref="A1:AG74"/>
  <sheetViews>
    <sheetView showGridLines="0" showRowColHeaders="0" zoomScale="60" zoomScaleNormal="60" workbookViewId="0"/>
  </sheetViews>
  <sheetFormatPr defaultRowHeight="14.4" x14ac:dyDescent="0.3"/>
  <cols>
    <col min="1" max="1" width="2.5546875" customWidth="1"/>
    <col min="2" max="2" width="2.44140625" customWidth="1"/>
    <col min="3" max="3" width="14" customWidth="1"/>
    <col min="4" max="4" width="93.44140625" style="13" customWidth="1"/>
    <col min="5" max="5" width="10.5546875" customWidth="1"/>
    <col min="6" max="6" width="13.109375" customWidth="1"/>
    <col min="7" max="8" width="4.44140625" style="89" customWidth="1"/>
    <col min="9" max="13" width="12.33203125" bestFit="1" customWidth="1"/>
    <col min="14" max="20" width="14.44140625" bestFit="1" customWidth="1"/>
    <col min="21" max="21" width="0.5546875" style="39" hidden="1" customWidth="1"/>
    <col min="22" max="22" width="12.33203125" bestFit="1" customWidth="1"/>
    <col min="23" max="23" width="11.88671875" bestFit="1" customWidth="1"/>
  </cols>
  <sheetData>
    <row r="1" spans="1:33" ht="33.6" x14ac:dyDescent="0.65">
      <c r="A1" s="108"/>
      <c r="B1" s="108"/>
      <c r="C1" s="108"/>
      <c r="D1" s="158" t="s">
        <v>90</v>
      </c>
      <c r="E1" s="108"/>
      <c r="G1" s="110"/>
      <c r="H1" s="110"/>
      <c r="I1" s="108"/>
      <c r="J1" s="108"/>
      <c r="K1" s="108"/>
      <c r="L1" s="108"/>
      <c r="M1" s="108"/>
      <c r="N1" s="108"/>
      <c r="O1" s="108"/>
      <c r="P1" s="108"/>
      <c r="Q1" s="108"/>
      <c r="R1" s="108"/>
      <c r="S1" s="108"/>
      <c r="T1" s="108"/>
    </row>
    <row r="2" spans="1:33" ht="18" x14ac:dyDescent="0.35">
      <c r="A2" s="108"/>
      <c r="B2" s="109"/>
      <c r="C2" s="109"/>
      <c r="D2" s="108"/>
      <c r="E2" s="108"/>
      <c r="G2" s="110"/>
      <c r="H2" s="110"/>
      <c r="I2" s="108"/>
      <c r="J2" s="108"/>
      <c r="K2" s="108"/>
      <c r="L2" s="108"/>
      <c r="M2" s="108"/>
      <c r="N2" s="108"/>
      <c r="O2" s="108"/>
      <c r="P2" s="108"/>
      <c r="Q2" s="108"/>
      <c r="R2" s="108"/>
      <c r="S2" s="108"/>
      <c r="T2" s="108"/>
    </row>
    <row r="3" spans="1:33" ht="20.100000000000001" customHeight="1" x14ac:dyDescent="0.35">
      <c r="A3" s="108"/>
      <c r="B3" s="109"/>
      <c r="C3" s="109"/>
      <c r="D3" s="108"/>
      <c r="E3" s="108"/>
      <c r="G3" s="110"/>
      <c r="H3" s="110"/>
      <c r="I3" s="108"/>
      <c r="J3" s="108"/>
      <c r="K3" s="108"/>
      <c r="L3" s="108"/>
      <c r="M3" s="108"/>
      <c r="N3" s="108"/>
      <c r="O3" s="108"/>
      <c r="P3" s="108"/>
      <c r="Q3" s="108"/>
      <c r="R3" s="108"/>
      <c r="S3" s="108"/>
      <c r="T3" s="108"/>
    </row>
    <row r="4" spans="1:33" ht="18" x14ac:dyDescent="0.35">
      <c r="A4" s="108"/>
      <c r="B4" s="108"/>
      <c r="C4" s="108"/>
      <c r="D4" s="108"/>
      <c r="E4" s="108"/>
      <c r="G4" s="110"/>
      <c r="H4" s="110"/>
      <c r="I4" s="108"/>
      <c r="J4" s="108"/>
      <c r="K4" s="108"/>
      <c r="L4" s="111"/>
      <c r="M4" s="108"/>
      <c r="N4" s="108"/>
      <c r="O4" s="108"/>
      <c r="P4" s="108"/>
      <c r="Q4" s="108"/>
      <c r="R4" s="108"/>
      <c r="S4" s="108"/>
      <c r="T4" s="108"/>
    </row>
    <row r="5" spans="1:33" ht="18" x14ac:dyDescent="0.35">
      <c r="A5" s="108"/>
      <c r="B5" s="108"/>
      <c r="C5" s="108"/>
      <c r="D5" s="108"/>
      <c r="E5" s="108"/>
      <c r="G5" s="110"/>
      <c r="H5" s="110"/>
      <c r="I5" s="108"/>
      <c r="J5" s="108"/>
      <c r="K5" s="108"/>
      <c r="L5" s="111"/>
      <c r="M5" s="108"/>
      <c r="N5" s="108"/>
      <c r="O5" s="108"/>
      <c r="P5" s="108"/>
      <c r="Q5" s="108"/>
      <c r="R5" s="108"/>
      <c r="S5" s="108"/>
      <c r="T5" s="108"/>
    </row>
    <row r="6" spans="1:33" ht="18" x14ac:dyDescent="0.35">
      <c r="A6" s="108"/>
      <c r="B6" s="108"/>
      <c r="C6" s="108"/>
      <c r="D6" s="108"/>
      <c r="E6" s="108"/>
      <c r="G6" s="110"/>
      <c r="H6" s="110"/>
      <c r="I6" s="108"/>
      <c r="J6" s="108"/>
      <c r="K6" s="108"/>
      <c r="L6" s="111"/>
      <c r="M6" s="108"/>
      <c r="N6" s="108"/>
      <c r="O6" s="108"/>
      <c r="P6" s="108"/>
      <c r="Q6" s="108"/>
      <c r="R6" s="108"/>
      <c r="S6" s="108"/>
      <c r="T6" s="108"/>
    </row>
    <row r="7" spans="1:33" ht="18" x14ac:dyDescent="0.35">
      <c r="A7" s="108"/>
      <c r="B7" s="108"/>
      <c r="C7" s="108"/>
      <c r="D7" s="108"/>
      <c r="E7" s="108"/>
      <c r="G7" s="110"/>
      <c r="H7" s="110"/>
      <c r="I7" s="108"/>
      <c r="J7" s="108"/>
      <c r="K7" s="108"/>
      <c r="L7" s="111"/>
      <c r="M7" s="108"/>
      <c r="N7" s="108"/>
      <c r="O7" s="108"/>
      <c r="P7" s="108"/>
      <c r="Q7" s="108"/>
      <c r="R7" s="108"/>
      <c r="S7" s="108"/>
      <c r="T7" s="108"/>
    </row>
    <row r="8" spans="1:33" ht="18" x14ac:dyDescent="0.35">
      <c r="A8" s="108"/>
      <c r="B8" s="108"/>
      <c r="C8" s="108"/>
      <c r="D8" s="108"/>
      <c r="E8" s="108"/>
      <c r="G8" s="110"/>
      <c r="H8" s="110"/>
      <c r="I8" s="108"/>
      <c r="J8" s="108"/>
      <c r="K8" s="108"/>
      <c r="L8" s="111"/>
      <c r="M8" s="108"/>
      <c r="N8" s="108"/>
      <c r="O8" s="108"/>
      <c r="P8" s="108"/>
      <c r="Q8" s="108"/>
      <c r="R8" s="108"/>
      <c r="S8" s="108"/>
      <c r="T8" s="108"/>
    </row>
    <row r="9" spans="1:33" ht="18" x14ac:dyDescent="0.35">
      <c r="A9" s="108"/>
      <c r="B9" s="108"/>
      <c r="C9" s="108"/>
      <c r="D9" s="108"/>
      <c r="E9" s="108"/>
      <c r="G9" s="110"/>
      <c r="H9" s="110"/>
      <c r="I9" s="108"/>
      <c r="J9" s="108"/>
      <c r="K9" s="108"/>
      <c r="L9" s="108"/>
      <c r="M9" s="108"/>
      <c r="N9" s="108"/>
      <c r="O9" s="108"/>
      <c r="P9" s="108"/>
      <c r="Q9" s="108"/>
      <c r="R9" s="108"/>
      <c r="S9" s="108"/>
      <c r="T9" s="108"/>
    </row>
    <row r="10" spans="1:33" ht="18.600000000000001" thickBot="1" x14ac:dyDescent="0.4">
      <c r="A10" s="108"/>
      <c r="B10" s="108"/>
      <c r="C10" s="108"/>
      <c r="D10" s="108"/>
      <c r="E10" s="108"/>
      <c r="G10" s="110"/>
      <c r="H10" s="110"/>
      <c r="I10" s="108"/>
      <c r="J10" s="108"/>
      <c r="K10" s="108"/>
      <c r="L10" s="108"/>
      <c r="M10" s="108"/>
      <c r="N10" s="108"/>
      <c r="O10" s="108"/>
      <c r="P10" s="108"/>
      <c r="Q10" s="108"/>
      <c r="R10" s="108"/>
      <c r="S10" s="108"/>
      <c r="T10" s="108"/>
    </row>
    <row r="11" spans="1:33" ht="18" x14ac:dyDescent="0.35">
      <c r="A11" s="108"/>
      <c r="B11" s="112"/>
      <c r="C11" s="298" t="s">
        <v>39</v>
      </c>
      <c r="D11" s="299"/>
      <c r="E11" s="261" t="s">
        <v>91</v>
      </c>
      <c r="F11" s="261" t="s">
        <v>92</v>
      </c>
      <c r="G11" s="296" t="s">
        <v>93</v>
      </c>
      <c r="H11" s="297"/>
      <c r="I11" s="297"/>
      <c r="J11" s="297"/>
      <c r="K11" s="297"/>
      <c r="L11" s="297"/>
      <c r="M11" s="297"/>
      <c r="N11" s="297"/>
      <c r="O11" s="297"/>
      <c r="P11" s="297"/>
      <c r="Q11" s="297"/>
      <c r="R11" s="297"/>
      <c r="S11" s="297"/>
      <c r="T11" s="302"/>
      <c r="U11" s="303" t="s">
        <v>94</v>
      </c>
      <c r="V11" s="296" t="s">
        <v>95</v>
      </c>
      <c r="W11" s="297"/>
      <c r="X11" s="297"/>
      <c r="Y11" s="297"/>
      <c r="Z11" s="297"/>
      <c r="AA11" s="297"/>
      <c r="AB11" s="297"/>
      <c r="AC11" s="297"/>
      <c r="AD11" s="297"/>
      <c r="AE11" s="297"/>
      <c r="AF11" s="297"/>
      <c r="AG11" s="297"/>
    </row>
    <row r="12" spans="1:33" ht="27" customHeight="1" thickBot="1" x14ac:dyDescent="0.4">
      <c r="A12" s="108"/>
      <c r="B12" s="113"/>
      <c r="C12" s="300"/>
      <c r="D12" s="301"/>
      <c r="E12" s="262"/>
      <c r="F12" s="262"/>
      <c r="G12" s="305" t="s">
        <v>96</v>
      </c>
      <c r="H12" s="306"/>
      <c r="I12" s="114" t="s">
        <v>97</v>
      </c>
      <c r="J12" s="114" t="s">
        <v>98</v>
      </c>
      <c r="K12" s="114" t="s">
        <v>99</v>
      </c>
      <c r="L12" s="114" t="s">
        <v>100</v>
      </c>
      <c r="M12" s="114" t="s">
        <v>101</v>
      </c>
      <c r="N12" s="114" t="s">
        <v>102</v>
      </c>
      <c r="O12" s="114" t="s">
        <v>103</v>
      </c>
      <c r="P12" s="114" t="s">
        <v>104</v>
      </c>
      <c r="Q12" s="114" t="s">
        <v>105</v>
      </c>
      <c r="R12" s="114" t="s">
        <v>106</v>
      </c>
      <c r="S12" s="114" t="s">
        <v>107</v>
      </c>
      <c r="T12" s="115" t="s">
        <v>108</v>
      </c>
      <c r="U12" s="304"/>
      <c r="V12" s="114" t="s">
        <v>97</v>
      </c>
      <c r="W12" s="114" t="s">
        <v>98</v>
      </c>
      <c r="X12" s="114" t="s">
        <v>99</v>
      </c>
      <c r="Y12" s="114" t="s">
        <v>100</v>
      </c>
      <c r="Z12" s="114" t="s">
        <v>101</v>
      </c>
      <c r="AA12" s="114" t="s">
        <v>102</v>
      </c>
      <c r="AB12" s="114" t="s">
        <v>103</v>
      </c>
      <c r="AC12" s="114" t="s">
        <v>104</v>
      </c>
      <c r="AD12" s="114" t="s">
        <v>105</v>
      </c>
      <c r="AE12" s="114" t="s">
        <v>106</v>
      </c>
      <c r="AF12" s="114" t="s">
        <v>107</v>
      </c>
      <c r="AG12" s="115" t="s">
        <v>108</v>
      </c>
    </row>
    <row r="13" spans="1:33" ht="36.6" customHeight="1" x14ac:dyDescent="0.35">
      <c r="A13" s="108"/>
      <c r="B13" s="188"/>
      <c r="C13" s="285" t="s">
        <v>2</v>
      </c>
      <c r="D13" s="222" t="s">
        <v>40</v>
      </c>
      <c r="E13" s="227"/>
      <c r="F13" s="241" t="str">
        <f>'(QS)-% Heat Serv.'!V5</f>
        <v>Concern</v>
      </c>
      <c r="G13" s="307" t="s">
        <v>109</v>
      </c>
      <c r="H13" s="308"/>
      <c r="I13" s="117"/>
      <c r="J13" s="118"/>
      <c r="K13" s="118"/>
      <c r="L13" s="118"/>
      <c r="M13" s="118"/>
      <c r="N13" s="118"/>
      <c r="O13" s="118"/>
      <c r="P13" s="118"/>
      <c r="Q13" s="118"/>
      <c r="R13" s="118"/>
      <c r="S13" s="119">
        <f>'(QS)-% Heat Serv.'!C10</f>
        <v>0.96</v>
      </c>
      <c r="T13" s="119"/>
      <c r="U13" s="119"/>
      <c r="V13" s="119"/>
      <c r="W13" s="119"/>
      <c r="X13" s="119"/>
      <c r="Y13" s="119"/>
      <c r="Z13" s="119"/>
      <c r="AA13" s="119"/>
      <c r="AB13" s="119"/>
      <c r="AC13" s="119"/>
      <c r="AD13" s="119"/>
      <c r="AE13" s="119"/>
      <c r="AF13" s="119"/>
      <c r="AG13" s="119"/>
    </row>
    <row r="14" spans="1:33" ht="36.6" customHeight="1" x14ac:dyDescent="0.35">
      <c r="A14" s="108"/>
      <c r="B14" s="116"/>
      <c r="C14" s="286"/>
      <c r="D14" s="230" t="s">
        <v>41</v>
      </c>
      <c r="E14" s="228"/>
      <c r="F14" s="241" t="str">
        <f>'(QS) - EICRs'!X5</f>
        <v>Improvement</v>
      </c>
      <c r="G14" s="294" t="s">
        <v>109</v>
      </c>
      <c r="H14" s="295"/>
      <c r="I14" s="120"/>
      <c r="J14" s="121"/>
      <c r="K14" s="121"/>
      <c r="L14" s="121"/>
      <c r="M14" s="121"/>
      <c r="N14" s="121"/>
      <c r="O14" s="121"/>
      <c r="P14" s="122">
        <f>'(QS) - EICRs'!J10</f>
        <v>0.87074245191791122</v>
      </c>
      <c r="Q14" s="122">
        <f>'(QS) - EICRs'!K10</f>
        <v>0.87020522187600735</v>
      </c>
      <c r="R14" s="122">
        <f>'(QS) - EICRs'!L10</f>
        <v>0.89491780380358865</v>
      </c>
      <c r="S14" s="122">
        <f>'(QS) - EICRs'!M10</f>
        <v>0.92285376598259372</v>
      </c>
      <c r="T14" s="122">
        <f>'(QS) - EICRs'!N10</f>
        <v>0.93854088320618889</v>
      </c>
      <c r="U14" s="122">
        <f>'(QS) - EICRs'!O10</f>
        <v>0.9459546577844633</v>
      </c>
      <c r="V14" s="122"/>
      <c r="W14" s="122"/>
      <c r="X14" s="122"/>
      <c r="Y14" s="122"/>
      <c r="Z14" s="122"/>
      <c r="AA14" s="122"/>
      <c r="AB14" s="122"/>
      <c r="AC14" s="122"/>
      <c r="AD14" s="122"/>
      <c r="AE14" s="122"/>
      <c r="AF14" s="122"/>
      <c r="AG14" s="122"/>
    </row>
    <row r="15" spans="1:33" ht="36.6" customHeight="1" x14ac:dyDescent="0.35">
      <c r="A15" s="108"/>
      <c r="B15" s="116"/>
      <c r="C15" s="286"/>
      <c r="D15" s="223" t="s">
        <v>42</v>
      </c>
      <c r="E15" s="228"/>
      <c r="F15" s="241" t="str">
        <f>'(QS) - Fire Remedial Works'!X5</f>
        <v>Concern</v>
      </c>
      <c r="G15" s="294" t="s">
        <v>109</v>
      </c>
      <c r="H15" s="295"/>
      <c r="I15" s="120"/>
      <c r="J15" s="121"/>
      <c r="K15" s="121"/>
      <c r="L15" s="121"/>
      <c r="M15" s="121"/>
      <c r="N15" s="121"/>
      <c r="O15" s="121"/>
      <c r="P15" s="121"/>
      <c r="Q15" s="122">
        <f>'(QS) - Fire Remedial Works'!K10</f>
        <v>1.411764705882353E-2</v>
      </c>
      <c r="R15" s="122">
        <f>'(QS) - Fire Remedial Works'!L10</f>
        <v>4.6979865771812082E-2</v>
      </c>
      <c r="S15" s="122">
        <f>'(QS) - Fire Remedial Works'!M10</f>
        <v>8.7248322147651006E-2</v>
      </c>
      <c r="T15" s="122">
        <f>'(QS) - Fire Remedial Works'!N10</f>
        <v>0.30451127819548873</v>
      </c>
      <c r="U15" s="122">
        <f>'(QS) - Fire Remedial Works'!O10</f>
        <v>0.22088353413654618</v>
      </c>
      <c r="V15" s="122">
        <f>'(QS) - Fire Remedial Works'!P10</f>
        <v>0.50605326876513312</v>
      </c>
      <c r="W15" s="122">
        <f>'(QS) - Fire Remedial Works'!Q10</f>
        <v>0.51658767772511849</v>
      </c>
      <c r="X15" s="122"/>
      <c r="Y15" s="122"/>
      <c r="Z15" s="122"/>
      <c r="AA15" s="122"/>
      <c r="AB15" s="122"/>
      <c r="AC15" s="122"/>
      <c r="AD15" s="122"/>
      <c r="AE15" s="122"/>
      <c r="AF15" s="122"/>
      <c r="AG15" s="122"/>
    </row>
    <row r="16" spans="1:33" ht="36.6" customHeight="1" x14ac:dyDescent="0.35">
      <c r="A16" s="108"/>
      <c r="B16" s="116"/>
      <c r="C16" s="286"/>
      <c r="D16" s="223" t="s">
        <v>43</v>
      </c>
      <c r="E16" s="228"/>
      <c r="F16" s="241">
        <f>'(QS)-Fire Risk Assessments'!X5</f>
        <v>0</v>
      </c>
      <c r="G16" s="294" t="s">
        <v>109</v>
      </c>
      <c r="H16" s="295"/>
      <c r="I16" s="120"/>
      <c r="J16" s="121"/>
      <c r="K16" s="121"/>
      <c r="L16" s="121"/>
      <c r="M16" s="121"/>
      <c r="N16" s="121"/>
      <c r="O16" s="122">
        <f>'(QS)-Fire Risk Assessments'!I10</f>
        <v>0.12</v>
      </c>
      <c r="P16" s="122">
        <f>'(QS)-Fire Risk Assessments'!J10</f>
        <v>0.14000000000000001</v>
      </c>
      <c r="Q16" s="122">
        <f>'(QS)-Fire Risk Assessments'!K10</f>
        <v>0.24</v>
      </c>
      <c r="R16" s="122">
        <f>'(QS)-Fire Risk Assessments'!L10</f>
        <v>0.27</v>
      </c>
      <c r="S16" s="122">
        <f>'(QS)-Fire Risk Assessments'!M10</f>
        <v>0.28000000000000003</v>
      </c>
      <c r="T16" s="122">
        <f>'(QS)-Fire Risk Assessments'!N10</f>
        <v>0.45</v>
      </c>
      <c r="U16" s="122">
        <f>'(QS)-Fire Risk Assessments'!O10</f>
        <v>0.56000000000000005</v>
      </c>
      <c r="V16" s="122">
        <f>'(QS)-Fire Risk Assessments'!O10</f>
        <v>0.56000000000000005</v>
      </c>
      <c r="W16" s="122">
        <f>'(QS)-Fire Risk Assessments'!P10</f>
        <v>0.64</v>
      </c>
      <c r="X16" s="122"/>
      <c r="Y16" s="122"/>
      <c r="Z16" s="122"/>
      <c r="AA16" s="122"/>
      <c r="AB16" s="122"/>
      <c r="AC16" s="122"/>
      <c r="AD16" s="122"/>
      <c r="AE16" s="122"/>
      <c r="AF16" s="122"/>
      <c r="AG16" s="122"/>
    </row>
    <row r="17" spans="1:33" ht="36.6" customHeight="1" x14ac:dyDescent="0.35">
      <c r="A17" s="108"/>
      <c r="B17" s="116"/>
      <c r="C17" s="286"/>
      <c r="D17" s="220" t="s">
        <v>44</v>
      </c>
      <c r="E17" s="228"/>
      <c r="F17" s="275">
        <f>'(QS)-IAA'!X6</f>
        <v>0</v>
      </c>
      <c r="G17" s="271" t="s">
        <v>110</v>
      </c>
      <c r="H17" s="272"/>
      <c r="I17" s="124">
        <f>'(QS)-IAA'!C10</f>
        <v>1205</v>
      </c>
      <c r="J17" s="124">
        <f>'(QS)-IAA'!D10</f>
        <v>1307</v>
      </c>
      <c r="K17" s="124">
        <f>'(QS)-IAA'!E10</f>
        <v>978</v>
      </c>
      <c r="L17" s="124">
        <f>'(QS)-IAA'!F10</f>
        <v>1020</v>
      </c>
      <c r="M17" s="124">
        <f>'(QS)-IAA'!G10</f>
        <v>877</v>
      </c>
      <c r="N17" s="124">
        <f>'(QS)-IAA'!H10</f>
        <v>844</v>
      </c>
      <c r="O17" s="124">
        <f>'(QS)-IAA'!I10</f>
        <v>918</v>
      </c>
      <c r="P17" s="124">
        <f>'(QS)-IAA'!J10</f>
        <v>826</v>
      </c>
      <c r="Q17" s="124">
        <f>'(QS)-IAA'!K10</f>
        <v>810</v>
      </c>
      <c r="R17" s="124">
        <f>'(QS)-IAA'!L10</f>
        <v>1029</v>
      </c>
      <c r="S17" s="124">
        <f>'(QS)-IAA'!M10</f>
        <v>869</v>
      </c>
      <c r="T17" s="124">
        <f>'(QS)-IAA'!N10</f>
        <v>992</v>
      </c>
      <c r="U17" s="124">
        <f>'(QS)-IAA'!O10</f>
        <v>894</v>
      </c>
      <c r="V17" s="124">
        <f>'(QS)-IAA'!O10</f>
        <v>894</v>
      </c>
      <c r="W17" s="124">
        <f>'(QS)-IAA'!P10</f>
        <v>866</v>
      </c>
      <c r="X17" s="124"/>
      <c r="Y17" s="124"/>
      <c r="Z17" s="124"/>
      <c r="AA17" s="124"/>
      <c r="AB17" s="124"/>
      <c r="AC17" s="124"/>
      <c r="AD17" s="124"/>
      <c r="AE17" s="124"/>
      <c r="AF17" s="124"/>
      <c r="AG17" s="124"/>
    </row>
    <row r="18" spans="1:33" ht="36.6" customHeight="1" x14ac:dyDescent="0.35">
      <c r="A18" s="108"/>
      <c r="B18" s="116"/>
      <c r="C18" s="286"/>
      <c r="D18" s="220" t="s">
        <v>45</v>
      </c>
      <c r="E18" s="228"/>
      <c r="F18" s="276"/>
      <c r="G18" s="271" t="s">
        <v>110</v>
      </c>
      <c r="H18" s="272"/>
      <c r="I18" s="126">
        <f>'(QS)-IAA'!C11</f>
        <v>1827</v>
      </c>
      <c r="J18" s="126">
        <f>'(QS)-IAA'!D11</f>
        <v>2161</v>
      </c>
      <c r="K18" s="126">
        <f>'(QS)-IAA'!E11</f>
        <v>1966</v>
      </c>
      <c r="L18" s="126">
        <f>'(QS)-IAA'!F11</f>
        <v>2150</v>
      </c>
      <c r="M18" s="126">
        <f>'(QS)-IAA'!G11</f>
        <v>1867</v>
      </c>
      <c r="N18" s="126">
        <f>'(QS)-IAA'!H11</f>
        <v>1759</v>
      </c>
      <c r="O18" s="126">
        <f>'(QS)-IAA'!I11</f>
        <v>2001</v>
      </c>
      <c r="P18" s="126">
        <f>'(QS)-IAA'!J11</f>
        <v>1873</v>
      </c>
      <c r="Q18" s="126">
        <f>'(QS)-IAA'!K11</f>
        <v>1905</v>
      </c>
      <c r="R18" s="126">
        <f>'(QS)-IAA'!L11</f>
        <v>2253</v>
      </c>
      <c r="S18" s="126">
        <f>'(QS)-IAA'!M11</f>
        <v>1925</v>
      </c>
      <c r="T18" s="126">
        <f>'(QS)-IAA'!N11</f>
        <v>2269</v>
      </c>
      <c r="U18" s="126">
        <f>'(QS)-IAA'!O11</f>
        <v>1961</v>
      </c>
      <c r="V18" s="126">
        <f>'(QS)-IAA'!O11</f>
        <v>1961</v>
      </c>
      <c r="W18" s="126">
        <f>'(QS)-IAA'!P11</f>
        <v>2056</v>
      </c>
      <c r="X18" s="126"/>
      <c r="Y18" s="126"/>
      <c r="Z18" s="126"/>
      <c r="AA18" s="126"/>
      <c r="AB18" s="126"/>
      <c r="AC18" s="126"/>
      <c r="AD18" s="126"/>
      <c r="AE18" s="126"/>
      <c r="AF18" s="126"/>
      <c r="AG18" s="126"/>
    </row>
    <row r="19" spans="1:33" ht="36.6" customHeight="1" x14ac:dyDescent="0.35">
      <c r="A19" s="108"/>
      <c r="B19" s="116"/>
      <c r="C19" s="286"/>
      <c r="D19" s="220" t="s">
        <v>46</v>
      </c>
      <c r="E19" s="228"/>
      <c r="F19" s="276"/>
      <c r="G19" s="271" t="s">
        <v>110</v>
      </c>
      <c r="H19" s="272"/>
      <c r="I19" s="126">
        <f>'(QS)-IAA'!C12</f>
        <v>398</v>
      </c>
      <c r="J19" s="126">
        <f>'(QS)-IAA'!D12</f>
        <v>684</v>
      </c>
      <c r="K19" s="126">
        <f>'(QS)-IAA'!E12</f>
        <v>544</v>
      </c>
      <c r="L19" s="126">
        <f>'(QS)-IAA'!F12</f>
        <v>666</v>
      </c>
      <c r="M19" s="126">
        <f>'(QS)-IAA'!G12</f>
        <v>546</v>
      </c>
      <c r="N19" s="126">
        <f>'(QS)-IAA'!H12</f>
        <v>542</v>
      </c>
      <c r="O19" s="126">
        <f>'(QS)-IAA'!I12</f>
        <v>584</v>
      </c>
      <c r="P19" s="126">
        <f>'(QS)-IAA'!J12</f>
        <v>589</v>
      </c>
      <c r="Q19" s="126">
        <f>'(QS)-IAA'!K12</f>
        <v>585</v>
      </c>
      <c r="R19" s="126">
        <f>'(QS)-IAA'!L12</f>
        <v>630</v>
      </c>
      <c r="S19" s="126">
        <f>'(QS)-IAA'!M12</f>
        <v>561</v>
      </c>
      <c r="T19" s="126">
        <f>'(QS)-IAA'!N12</f>
        <v>737</v>
      </c>
      <c r="U19" s="126">
        <f>'(QS)-IAA'!O12</f>
        <v>629</v>
      </c>
      <c r="V19" s="126">
        <f>'(QS)-IAA'!O12</f>
        <v>629</v>
      </c>
      <c r="W19" s="126">
        <f>'(QS)-IAA'!P12</f>
        <v>686</v>
      </c>
      <c r="X19" s="126"/>
      <c r="Y19" s="126"/>
      <c r="Z19" s="126"/>
      <c r="AA19" s="126"/>
      <c r="AB19" s="126"/>
      <c r="AC19" s="126"/>
      <c r="AD19" s="126"/>
      <c r="AE19" s="126"/>
      <c r="AF19" s="126"/>
      <c r="AG19" s="126"/>
    </row>
    <row r="20" spans="1:33" ht="36.6" customHeight="1" x14ac:dyDescent="0.35">
      <c r="A20" s="108"/>
      <c r="B20" s="116"/>
      <c r="C20" s="286"/>
      <c r="D20" s="220" t="s">
        <v>47</v>
      </c>
      <c r="E20" s="228"/>
      <c r="F20" s="276"/>
      <c r="G20" s="271" t="s">
        <v>110</v>
      </c>
      <c r="H20" s="272"/>
      <c r="I20" s="127">
        <f>'(QS)-IAA'!C13</f>
        <v>0.22</v>
      </c>
      <c r="J20" s="127">
        <f>'(QS)-IAA'!D13</f>
        <v>0.32</v>
      </c>
      <c r="K20" s="127">
        <f>'(QS)-IAA'!E13</f>
        <v>0.28000000000000003</v>
      </c>
      <c r="L20" s="127">
        <f>'(QS)-IAA'!F13</f>
        <v>0.31</v>
      </c>
      <c r="M20" s="127">
        <f>'(QS)-IAA'!G13</f>
        <v>0.28999999999999998</v>
      </c>
      <c r="N20" s="127">
        <f>'(QS)-IAA'!H13</f>
        <v>0.31</v>
      </c>
      <c r="O20" s="127">
        <f>'(QS)-IAA'!I13</f>
        <v>0.28999999999999998</v>
      </c>
      <c r="P20" s="127">
        <f>'(QS)-IAA'!J13</f>
        <v>0.31</v>
      </c>
      <c r="Q20" s="127">
        <f>'(QS)-IAA'!K13</f>
        <v>0.31</v>
      </c>
      <c r="R20" s="127">
        <f>'(QS)-IAA'!L13</f>
        <v>0.28000000000000003</v>
      </c>
      <c r="S20" s="127">
        <f>'(QS)-IAA'!M13</f>
        <v>0.28999999999999998</v>
      </c>
      <c r="T20" s="127">
        <f>'(QS)-IAA'!N13</f>
        <v>0.32</v>
      </c>
      <c r="U20" s="127">
        <f>'(QS)-IAA'!O13</f>
        <v>0.32</v>
      </c>
      <c r="V20" s="127">
        <f>'(QS)-IAA'!O13</f>
        <v>0.32</v>
      </c>
      <c r="W20" s="127">
        <f>'(QS)-IAA'!P13</f>
        <v>0.33365758754863811</v>
      </c>
      <c r="X20" s="127"/>
      <c r="Y20" s="127"/>
      <c r="Z20" s="127"/>
      <c r="AA20" s="127"/>
      <c r="AB20" s="127"/>
      <c r="AC20" s="127"/>
      <c r="AD20" s="127"/>
      <c r="AE20" s="127"/>
      <c r="AF20" s="127"/>
      <c r="AG20" s="127"/>
    </row>
    <row r="21" spans="1:33" ht="36.6" customHeight="1" x14ac:dyDescent="0.35">
      <c r="A21" s="108"/>
      <c r="B21" s="116"/>
      <c r="C21" s="286"/>
      <c r="D21" s="220" t="s">
        <v>48</v>
      </c>
      <c r="E21" s="228"/>
      <c r="F21" s="276"/>
      <c r="G21" s="271" t="s">
        <v>110</v>
      </c>
      <c r="H21" s="272"/>
      <c r="I21" s="126">
        <f>'(QS)-IAA'!C14</f>
        <v>1304</v>
      </c>
      <c r="J21" s="126">
        <f>'(QS)-IAA'!D14</f>
        <v>1599</v>
      </c>
      <c r="K21" s="126">
        <f>'(QS)-IAA'!E14</f>
        <v>1426</v>
      </c>
      <c r="L21" s="126">
        <f>'(QS)-IAA'!F14</f>
        <v>1545</v>
      </c>
      <c r="M21" s="126">
        <f>'(QS)-IAA'!G14</f>
        <v>1365</v>
      </c>
      <c r="N21" s="126">
        <f>'(QS)-IAA'!H14</f>
        <v>1291</v>
      </c>
      <c r="O21" s="126">
        <f>'(QS)-IAA'!I14</f>
        <v>1464</v>
      </c>
      <c r="P21" s="126">
        <f>'(QS)-IAA'!J14</f>
        <v>1392</v>
      </c>
      <c r="Q21" s="126">
        <f>'(QS)-IAA'!K14</f>
        <v>1324</v>
      </c>
      <c r="R21" s="126">
        <f>'(QS)-IAA'!L14</f>
        <v>1577</v>
      </c>
      <c r="S21" s="126">
        <f>'(QS)-IAA'!M14</f>
        <v>1450</v>
      </c>
      <c r="T21" s="126">
        <f>'(QS)-IAA'!N14</f>
        <v>1623</v>
      </c>
      <c r="U21" s="126">
        <f>'(QS)-IAA'!O14</f>
        <v>1457</v>
      </c>
      <c r="V21" s="126">
        <f>'(QS)-IAA'!O14</f>
        <v>1457</v>
      </c>
      <c r="W21" s="126">
        <f>'(QS)-IAA'!P14</f>
        <v>1491</v>
      </c>
      <c r="X21" s="126"/>
      <c r="Y21" s="126"/>
      <c r="Z21" s="126"/>
      <c r="AA21" s="126"/>
      <c r="AB21" s="126"/>
      <c r="AC21" s="126"/>
      <c r="AD21" s="126"/>
      <c r="AE21" s="126"/>
      <c r="AF21" s="126"/>
      <c r="AG21" s="126"/>
    </row>
    <row r="22" spans="1:33" ht="36.6" customHeight="1" x14ac:dyDescent="0.35">
      <c r="A22" s="108"/>
      <c r="B22" s="116"/>
      <c r="C22" s="286"/>
      <c r="D22" s="220" t="s">
        <v>49</v>
      </c>
      <c r="E22" s="228"/>
      <c r="F22" s="277"/>
      <c r="G22" s="271" t="s">
        <v>110</v>
      </c>
      <c r="H22" s="272"/>
      <c r="I22" s="124">
        <f>'(QS)-IAA'!C14</f>
        <v>1304</v>
      </c>
      <c r="J22" s="124">
        <f>'(QS)-IAA'!D14</f>
        <v>1599</v>
      </c>
      <c r="K22" s="124">
        <f>'(QS)-IAA'!E14</f>
        <v>1426</v>
      </c>
      <c r="L22" s="124">
        <f>'(QS)-IAA'!F14</f>
        <v>1545</v>
      </c>
      <c r="M22" s="124">
        <f>'(QS)-IAA'!G14</f>
        <v>1365</v>
      </c>
      <c r="N22" s="124">
        <f>'(QS)-IAA'!H14</f>
        <v>1291</v>
      </c>
      <c r="O22" s="124">
        <f>'(QS)-IAA'!I14</f>
        <v>1464</v>
      </c>
      <c r="P22" s="124">
        <f>'(QS)-IAA'!J14</f>
        <v>1392</v>
      </c>
      <c r="Q22" s="124">
        <f>'(QS)-IAA'!K14</f>
        <v>1324</v>
      </c>
      <c r="R22" s="124">
        <f>'(QS)-IAA'!L14</f>
        <v>1577</v>
      </c>
      <c r="S22" s="124">
        <f>'(QS)-IAA'!M14</f>
        <v>1450</v>
      </c>
      <c r="T22" s="124">
        <f>'(QS)-IAA'!N14</f>
        <v>1623</v>
      </c>
      <c r="U22" s="124">
        <f>'(QS)-IAA'!O14</f>
        <v>1457</v>
      </c>
      <c r="V22" s="124">
        <f>'(QS)-IAA'!O14</f>
        <v>1457</v>
      </c>
      <c r="W22" s="124">
        <f>'(QS)-IAA'!P14</f>
        <v>1491</v>
      </c>
      <c r="X22" s="124"/>
      <c r="Y22" s="124"/>
      <c r="Z22" s="124"/>
      <c r="AA22" s="124"/>
      <c r="AB22" s="124"/>
      <c r="AC22" s="124"/>
      <c r="AD22" s="124"/>
      <c r="AE22" s="124"/>
      <c r="AF22" s="124"/>
      <c r="AG22" s="124"/>
    </row>
    <row r="23" spans="1:33" ht="36.6" customHeight="1" x14ac:dyDescent="0.35">
      <c r="A23" s="108"/>
      <c r="B23" s="116"/>
      <c r="C23" s="286"/>
      <c r="D23" s="223" t="s">
        <v>50</v>
      </c>
      <c r="E23" s="228"/>
      <c r="F23" s="241">
        <f>'(QS)-Food'!Y5</f>
        <v>0</v>
      </c>
      <c r="G23" s="273" t="s">
        <v>111</v>
      </c>
      <c r="H23" s="274"/>
      <c r="I23" s="128">
        <f>'(QS)-Food'!D10</f>
        <v>3.8860103626943004E-2</v>
      </c>
      <c r="J23" s="129">
        <f>'(QS)-Food'!E10</f>
        <v>6.2176165803108807E-2</v>
      </c>
      <c r="K23" s="129">
        <f>'(QS)-Food'!F10</f>
        <v>7.512953367875648E-2</v>
      </c>
      <c r="L23" s="129">
        <f>'(QS)-Food'!G10</f>
        <v>0.11398963730569948</v>
      </c>
      <c r="M23" s="129">
        <f>'(QS)-Food'!H10</f>
        <v>0.14507772020725387</v>
      </c>
      <c r="N23" s="129">
        <f>'(QS)-Food'!I10</f>
        <v>0.22020725388601037</v>
      </c>
      <c r="O23" s="129">
        <f>'(QS)-Food'!J10</f>
        <v>0.31865284974093266</v>
      </c>
      <c r="P23" s="129">
        <f>'(QS)-Food'!K10</f>
        <v>0.3704663212435233</v>
      </c>
      <c r="Q23" s="129">
        <f>'(QS)-Food'!L10</f>
        <v>0.40673575129533679</v>
      </c>
      <c r="R23" s="129">
        <f>'(QS)-Food'!M10</f>
        <v>0.58808290155440412</v>
      </c>
      <c r="S23" s="129">
        <f>'(QS)-Food'!N10</f>
        <v>0.69948186528497414</v>
      </c>
      <c r="T23" s="129">
        <f>'(QS)-Food'!O10</f>
        <v>0.79</v>
      </c>
      <c r="U23" s="129">
        <f>'(QS)-Food'!P10</f>
        <v>0.03</v>
      </c>
      <c r="V23" s="129">
        <f>'(QS)-Food'!P10</f>
        <v>0.03</v>
      </c>
      <c r="W23" s="129">
        <f>'(QS)-Food'!Q10</f>
        <v>7.7885952712100137E-2</v>
      </c>
      <c r="X23" s="129"/>
      <c r="Y23" s="129"/>
      <c r="Z23" s="129"/>
      <c r="AA23" s="129"/>
      <c r="AB23" s="129"/>
      <c r="AC23" s="129"/>
      <c r="AD23" s="129"/>
      <c r="AE23" s="129"/>
      <c r="AF23" s="129"/>
      <c r="AG23" s="129"/>
    </row>
    <row r="24" spans="1:33" ht="36.6" customHeight="1" x14ac:dyDescent="0.35">
      <c r="A24" s="108"/>
      <c r="B24" s="116"/>
      <c r="C24" s="286"/>
      <c r="D24" s="223" t="s">
        <v>51</v>
      </c>
      <c r="E24" s="228"/>
      <c r="F24" s="241">
        <f>'(QS)-Food'!Y35</f>
        <v>0</v>
      </c>
      <c r="G24" s="273" t="s">
        <v>111</v>
      </c>
      <c r="H24" s="274"/>
      <c r="I24" s="128">
        <f>'(QS)-Food'!D40</f>
        <v>6.043956043956044E-2</v>
      </c>
      <c r="J24" s="129">
        <f>'(QS)-Food'!E40</f>
        <v>7.1428571428571425E-2</v>
      </c>
      <c r="K24" s="129">
        <f>'(QS)-Food'!F40</f>
        <v>9.3406593406593408E-2</v>
      </c>
      <c r="L24" s="129">
        <f>'(QS)-Food'!G40</f>
        <v>0.12087912087912088</v>
      </c>
      <c r="M24" s="129">
        <f>'(QS)-Food'!H40</f>
        <v>0.14835164835164835</v>
      </c>
      <c r="N24" s="129">
        <f>'(QS)-Food'!I40</f>
        <v>0.21978021978021978</v>
      </c>
      <c r="O24" s="129">
        <f>'(QS)-Food'!J40</f>
        <v>0.29120879120879123</v>
      </c>
      <c r="P24" s="129">
        <f>'(QS)-Food'!K40</f>
        <v>0.31868131868131866</v>
      </c>
      <c r="Q24" s="129">
        <f>'(QS)-Food'!L40</f>
        <v>0.33516483516483514</v>
      </c>
      <c r="R24" s="129">
        <f>'(QS)-Food'!M40</f>
        <v>0.37362637362637363</v>
      </c>
      <c r="S24" s="129">
        <f>'(QS)-Food'!N40</f>
        <v>0.52197802197802201</v>
      </c>
      <c r="T24" s="129">
        <f>'(QS)-Food'!O40</f>
        <v>0.69</v>
      </c>
      <c r="U24" s="129">
        <f>'(QS)-Food'!P40</f>
        <v>3.7499999999999999E-2</v>
      </c>
      <c r="V24" s="129">
        <f>'(QS)-Food'!P40</f>
        <v>3.7499999999999999E-2</v>
      </c>
      <c r="W24" s="129">
        <f>'(QS)-Food'!Q40</f>
        <v>7.1428571428571425E-2</v>
      </c>
      <c r="X24" s="129"/>
      <c r="Y24" s="129"/>
      <c r="Z24" s="129"/>
      <c r="AA24" s="129"/>
      <c r="AB24" s="129"/>
      <c r="AC24" s="129"/>
      <c r="AD24" s="129"/>
      <c r="AE24" s="129"/>
      <c r="AF24" s="129"/>
      <c r="AG24" s="129"/>
    </row>
    <row r="25" spans="1:33" ht="36.6" customHeight="1" x14ac:dyDescent="0.35">
      <c r="A25" s="108"/>
      <c r="B25" s="116"/>
      <c r="C25" s="286"/>
      <c r="D25" s="220" t="s">
        <v>52</v>
      </c>
      <c r="E25" s="228"/>
      <c r="F25" s="241">
        <f>'(QS)-Temp Accom'!AA5</f>
        <v>0</v>
      </c>
      <c r="G25" s="267" t="s">
        <v>112</v>
      </c>
      <c r="H25" s="268"/>
      <c r="I25" s="124">
        <f>'(QS)-Temp Accom'!C8</f>
        <v>142</v>
      </c>
      <c r="J25" s="125">
        <f>'(QS)-Temp Accom'!D8</f>
        <v>141</v>
      </c>
      <c r="K25" s="125">
        <f>'(QS)-Temp Accom'!E8</f>
        <v>145</v>
      </c>
      <c r="L25" s="125">
        <f>'(QS)-Temp Accom'!F8</f>
        <v>151</v>
      </c>
      <c r="M25" s="125">
        <f>'(QS)-Temp Accom'!G8</f>
        <v>151</v>
      </c>
      <c r="N25" s="125">
        <f>'(QS)-Temp Accom'!H8</f>
        <v>151</v>
      </c>
      <c r="O25" s="125">
        <f>'(QS)-Temp Accom'!I8</f>
        <v>158</v>
      </c>
      <c r="P25" s="125">
        <f>'(QS)-Temp Accom'!J8</f>
        <v>154</v>
      </c>
      <c r="Q25" s="125">
        <f>'(QS)-Temp Accom'!K8</f>
        <v>155</v>
      </c>
      <c r="R25" s="125">
        <f>'(QS)-Temp Accom'!L8</f>
        <v>161</v>
      </c>
      <c r="S25" s="125">
        <f>'(QS)-Temp Accom'!M8</f>
        <v>166</v>
      </c>
      <c r="T25" s="125">
        <f>'(QS)-Temp Accom'!N8</f>
        <v>164</v>
      </c>
      <c r="U25" s="125">
        <f>'(QS)-Temp Accom'!O8</f>
        <v>164</v>
      </c>
      <c r="V25" s="125">
        <f>'(QS)-Temp Accom'!O8</f>
        <v>164</v>
      </c>
      <c r="W25" s="125">
        <f>'(QS)-Temp Accom'!P8</f>
        <v>174</v>
      </c>
      <c r="X25" s="125"/>
      <c r="Y25" s="125"/>
      <c r="Z25" s="125"/>
      <c r="AA25" s="125"/>
      <c r="AB25" s="125"/>
      <c r="AC25" s="125"/>
      <c r="AD25" s="125"/>
      <c r="AE25" s="125"/>
      <c r="AF25" s="125"/>
      <c r="AG25" s="125"/>
    </row>
    <row r="26" spans="1:33" ht="36.6" customHeight="1" thickBot="1" x14ac:dyDescent="0.4">
      <c r="A26" s="108"/>
      <c r="B26" s="116"/>
      <c r="C26" s="287"/>
      <c r="D26" s="231" t="s">
        <v>53</v>
      </c>
      <c r="E26" s="229"/>
      <c r="F26" s="241">
        <f>'(QS) - Carers'!X5</f>
        <v>0</v>
      </c>
      <c r="G26" s="224" t="s">
        <v>113</v>
      </c>
      <c r="H26" s="130" t="s">
        <v>110</v>
      </c>
      <c r="I26" s="131"/>
      <c r="J26" s="132"/>
      <c r="K26" s="132"/>
      <c r="L26" s="132"/>
      <c r="M26" s="132"/>
      <c r="N26" s="132"/>
      <c r="O26" s="132"/>
      <c r="P26" s="132"/>
      <c r="Q26" s="132"/>
      <c r="R26" s="132"/>
      <c r="S26" s="132"/>
      <c r="T26" s="132">
        <f>'(QS) - Carers'!N8</f>
        <v>2626</v>
      </c>
      <c r="U26" s="132" t="s">
        <v>114</v>
      </c>
      <c r="V26" s="132"/>
      <c r="W26" s="132"/>
      <c r="X26" s="132"/>
      <c r="Y26" s="132"/>
      <c r="Z26" s="132"/>
      <c r="AA26" s="132"/>
      <c r="AB26" s="132"/>
      <c r="AC26" s="132"/>
      <c r="AD26" s="132"/>
      <c r="AE26" s="132"/>
      <c r="AF26" s="132"/>
      <c r="AG26" s="132"/>
    </row>
    <row r="27" spans="1:33" ht="36.6" customHeight="1" x14ac:dyDescent="0.35">
      <c r="A27" s="108"/>
      <c r="B27" s="116"/>
      <c r="C27" s="279" t="s">
        <v>4</v>
      </c>
      <c r="D27" s="219" t="s">
        <v>54</v>
      </c>
      <c r="E27" s="227"/>
      <c r="F27" s="241">
        <f>'(PE) - Adult Complaints'!X5</f>
        <v>0</v>
      </c>
      <c r="G27" s="225" t="s">
        <v>113</v>
      </c>
      <c r="H27" s="133" t="s">
        <v>110</v>
      </c>
      <c r="I27" s="134">
        <f>'(PE) - Adult Complaints'!C9</f>
        <v>0.66666666666666663</v>
      </c>
      <c r="J27" s="135">
        <f>'(PE) - Adult Complaints'!D9</f>
        <v>0.66666666666666663</v>
      </c>
      <c r="K27" s="135">
        <f>'(PE) - Adult Complaints'!E9</f>
        <v>0.66666666666666663</v>
      </c>
      <c r="L27" s="135">
        <f>'(PE) - Adult Complaints'!F9</f>
        <v>0.2</v>
      </c>
      <c r="M27" s="135">
        <f>'(PE) - Adult Complaints'!G9</f>
        <v>0</v>
      </c>
      <c r="N27" s="135">
        <f>'(PE) - Adult Complaints'!H9</f>
        <v>1</v>
      </c>
      <c r="O27" s="135">
        <f>'(PE) - Adult Complaints'!I9</f>
        <v>0.5</v>
      </c>
      <c r="P27" s="135">
        <f>'(PE) - Adult Complaints'!J9</f>
        <v>0.66666666666666663</v>
      </c>
      <c r="Q27" s="135">
        <f>'(PE) - Adult Complaints'!K9</f>
        <v>0.6</v>
      </c>
      <c r="R27" s="135">
        <f>'(PE) - Adult Complaints'!L9</f>
        <v>0.5714285714285714</v>
      </c>
      <c r="S27" s="135">
        <f>'(PE) - Adult Complaints'!M9</f>
        <v>1</v>
      </c>
      <c r="T27" s="135">
        <f>'(PE) - Adult Complaints'!N9</f>
        <v>0.4</v>
      </c>
      <c r="U27" s="135">
        <f>'(PE) - Adult Complaints'!O9</f>
        <v>0.7142857142857143</v>
      </c>
      <c r="V27" s="135">
        <f>'(PE) - Adult Complaints'!O9</f>
        <v>0.7142857142857143</v>
      </c>
      <c r="W27" s="135">
        <f>'(PE) - Adult Complaints'!P9</f>
        <v>0.5</v>
      </c>
      <c r="X27" s="135"/>
      <c r="Y27" s="135"/>
      <c r="Z27" s="135"/>
      <c r="AA27" s="135"/>
      <c r="AB27" s="135"/>
      <c r="AC27" s="135"/>
      <c r="AD27" s="135"/>
      <c r="AE27" s="135"/>
      <c r="AF27" s="135"/>
      <c r="AG27" s="135"/>
    </row>
    <row r="28" spans="1:33" ht="36.6" customHeight="1" x14ac:dyDescent="0.35">
      <c r="A28" s="108"/>
      <c r="B28" s="116"/>
      <c r="C28" s="279"/>
      <c r="D28" s="220" t="s">
        <v>55</v>
      </c>
      <c r="E28" s="228"/>
      <c r="F28" s="241">
        <f>'(PE) - Adult Complaints'!AY5</f>
        <v>0</v>
      </c>
      <c r="G28" s="226" t="s">
        <v>113</v>
      </c>
      <c r="H28" s="123" t="s">
        <v>110</v>
      </c>
      <c r="I28" s="136">
        <f>'(PE) - Adult Complaints'!AC9</f>
        <v>0.66666666666666663</v>
      </c>
      <c r="J28" s="137">
        <f>'(PE) - Adult Complaints'!AD9</f>
        <v>1</v>
      </c>
      <c r="K28" s="137">
        <f>'(PE) - Adult Complaints'!AE9</f>
        <v>0.5</v>
      </c>
      <c r="L28" s="137">
        <f>'(PE) - Adult Complaints'!AF9</f>
        <v>0.66666666666666663</v>
      </c>
      <c r="M28" s="137">
        <f>'(PE) - Adult Complaints'!AG9</f>
        <v>0.375</v>
      </c>
      <c r="N28" s="137">
        <f>'(PE) - Adult Complaints'!AH9</f>
        <v>0.58333333333333337</v>
      </c>
      <c r="O28" s="137">
        <f>'(PE) - Adult Complaints'!AI9</f>
        <v>0.42857142857142855</v>
      </c>
      <c r="P28" s="137">
        <f>'(PE) - Adult Complaints'!AJ9</f>
        <v>0.55555555555555558</v>
      </c>
      <c r="Q28" s="137">
        <f>'(PE) - Adult Complaints'!AK9</f>
        <v>0.83333333333333337</v>
      </c>
      <c r="R28" s="137">
        <f>'(PE) - Adult Complaints'!AL9</f>
        <v>0.7142857142857143</v>
      </c>
      <c r="S28" s="137">
        <f>'(PE) - Adult Complaints'!AM9</f>
        <v>0.55555555555555558</v>
      </c>
      <c r="T28" s="137">
        <f>'(PE) - Adult Complaints'!AN9</f>
        <v>0.5</v>
      </c>
      <c r="U28" s="137">
        <f>'(PE) - Adult Complaints'!AO9</f>
        <v>0.33333333333333331</v>
      </c>
      <c r="V28" s="137">
        <f>'(PE) - Adult Complaints'!AO9</f>
        <v>0.33333333333333331</v>
      </c>
      <c r="W28" s="137">
        <f>'(PE) - Adult Complaints'!AP9</f>
        <v>0.25</v>
      </c>
      <c r="X28" s="137"/>
      <c r="Y28" s="137"/>
      <c r="Z28" s="137"/>
      <c r="AA28" s="137"/>
      <c r="AB28" s="137"/>
      <c r="AC28" s="137"/>
      <c r="AD28" s="137"/>
      <c r="AE28" s="137"/>
      <c r="AF28" s="137"/>
      <c r="AG28" s="137"/>
    </row>
    <row r="29" spans="1:33" s="69" customFormat="1" ht="36.6" customHeight="1" x14ac:dyDescent="0.35">
      <c r="A29" s="138"/>
      <c r="B29" s="139"/>
      <c r="C29" s="279"/>
      <c r="D29" s="220" t="s">
        <v>56</v>
      </c>
      <c r="E29" s="228"/>
      <c r="F29" s="241">
        <f>'(PE) - Adult Complaints'!X47</f>
        <v>0</v>
      </c>
      <c r="G29" s="226" t="s">
        <v>113</v>
      </c>
      <c r="H29" s="123" t="s">
        <v>110</v>
      </c>
      <c r="I29" s="136">
        <f>'(PE) - Adult Complaints'!C51</f>
        <v>0.5</v>
      </c>
      <c r="J29" s="137">
        <f>'(PE) - Adult Complaints'!D51</f>
        <v>0</v>
      </c>
      <c r="K29" s="137"/>
      <c r="L29" s="137">
        <f>'(PE) - Adult Complaints'!F51</f>
        <v>0</v>
      </c>
      <c r="M29" s="137">
        <f>'(PE) - Adult Complaints'!G51</f>
        <v>0</v>
      </c>
      <c r="N29" s="137"/>
      <c r="O29" s="137"/>
      <c r="P29" s="137"/>
      <c r="Q29" s="137"/>
      <c r="R29" s="137"/>
      <c r="S29" s="137">
        <f>'(PE) - Adult Complaints'!M51</f>
        <v>0</v>
      </c>
      <c r="T29" s="137">
        <f>'(PE) - Adult Complaints'!O51</f>
        <v>0</v>
      </c>
      <c r="U29" s="137">
        <f>'(PE) - Adult Complaints'!O51</f>
        <v>0</v>
      </c>
      <c r="V29" s="137">
        <f>'(PE) - Adult Complaints'!P51</f>
        <v>0</v>
      </c>
      <c r="W29" s="137">
        <f>'(PE) - Adult Complaints'!Q51</f>
        <v>0</v>
      </c>
      <c r="X29" s="137"/>
      <c r="Y29" s="137"/>
      <c r="Z29" s="137"/>
      <c r="AA29" s="137"/>
      <c r="AB29" s="137"/>
      <c r="AC29" s="137"/>
      <c r="AD29" s="137"/>
      <c r="AE29" s="137"/>
      <c r="AF29" s="137"/>
      <c r="AG29" s="137"/>
    </row>
    <row r="30" spans="1:33" ht="36.6" customHeight="1" x14ac:dyDescent="0.35">
      <c r="A30" s="108"/>
      <c r="B30" s="116"/>
      <c r="C30" s="279"/>
      <c r="D30" s="220" t="s">
        <v>57</v>
      </c>
      <c r="E30" s="228"/>
      <c r="F30" s="241">
        <f>'(PE) - Adult Complaints'!AY47</f>
        <v>0</v>
      </c>
      <c r="G30" s="226" t="s">
        <v>113</v>
      </c>
      <c r="H30" s="123" t="s">
        <v>110</v>
      </c>
      <c r="I30" s="136">
        <f>'(PE) - Adult Complaints'!AC51</f>
        <v>0.33333333333333331</v>
      </c>
      <c r="J30" s="137">
        <f>'(PE) - Adult Complaints'!AD51</f>
        <v>0.33333333333333331</v>
      </c>
      <c r="K30" s="137">
        <f>'(PE) - Adult Complaints'!AE51</f>
        <v>0.66666666666666663</v>
      </c>
      <c r="L30" s="137">
        <f>'(PE) - Adult Complaints'!AF51</f>
        <v>1</v>
      </c>
      <c r="M30" s="137"/>
      <c r="N30" s="137">
        <f>'(PE) - Adult Complaints'!AH51</f>
        <v>0</v>
      </c>
      <c r="O30" s="137">
        <f>'(PE) - Adult Complaints'!AI51</f>
        <v>0.5</v>
      </c>
      <c r="P30" s="137">
        <f>'(PE) - Adult Complaints'!AJ51</f>
        <v>0.5</v>
      </c>
      <c r="Q30" s="137">
        <f>'(PE) - Adult Complaints'!AK51</f>
        <v>0.66666666666666663</v>
      </c>
      <c r="R30" s="137">
        <f>'(PE) - Adult Complaints'!AL51</f>
        <v>0.66666666666666663</v>
      </c>
      <c r="S30" s="137">
        <f>'(PE) - Adult Complaints'!AM51</f>
        <v>0</v>
      </c>
      <c r="T30" s="137">
        <f>'(PE) - Adult Complaints'!AN51</f>
        <v>0.16666666666666666</v>
      </c>
      <c r="U30" s="137">
        <f>'(PE) - Adult Complaints'!AO51</f>
        <v>0.5</v>
      </c>
      <c r="V30" s="137">
        <f>'(PE) - Adult Complaints'!AO51</f>
        <v>0.5</v>
      </c>
      <c r="W30" s="137">
        <f>'(PE) - Adult Complaints'!AP51</f>
        <v>0.6</v>
      </c>
      <c r="X30" s="137"/>
      <c r="Y30" s="137"/>
      <c r="Z30" s="137"/>
      <c r="AA30" s="137"/>
      <c r="AB30" s="137"/>
      <c r="AC30" s="137"/>
      <c r="AD30" s="137"/>
      <c r="AE30" s="137"/>
      <c r="AF30" s="137"/>
      <c r="AG30" s="137"/>
    </row>
    <row r="31" spans="1:33" ht="36.6" customHeight="1" x14ac:dyDescent="0.35">
      <c r="A31" s="108"/>
      <c r="B31" s="116"/>
      <c r="C31" s="279"/>
      <c r="D31" s="220" t="s">
        <v>58</v>
      </c>
      <c r="E31" s="228"/>
      <c r="F31" s="241">
        <f>'(PE) - Childrens Complaints'!X5</f>
        <v>0</v>
      </c>
      <c r="G31" s="290" t="s">
        <v>115</v>
      </c>
      <c r="H31" s="291"/>
      <c r="I31" s="136">
        <f>'(PE) - Childrens Complaints'!C9</f>
        <v>1</v>
      </c>
      <c r="J31" s="136">
        <f>'(PE) - Childrens Complaints'!D9</f>
        <v>0.5</v>
      </c>
      <c r="K31" s="136">
        <f>'(PE) - Childrens Complaints'!E9</f>
        <v>0.6</v>
      </c>
      <c r="L31" s="136">
        <f>'(PE) - Childrens Complaints'!F9</f>
        <v>0.66666666666666663</v>
      </c>
      <c r="M31" s="136">
        <f>'(PE) - Childrens Complaints'!G9</f>
        <v>0.5</v>
      </c>
      <c r="N31" s="136">
        <f>'(PE) - Childrens Complaints'!H9</f>
        <v>0.5</v>
      </c>
      <c r="O31" s="136">
        <f>'(PE) - Childrens Complaints'!I9</f>
        <v>0.6</v>
      </c>
      <c r="P31" s="136">
        <f>'(PE) - Childrens Complaints'!J9</f>
        <v>0.6</v>
      </c>
      <c r="Q31" s="136">
        <f>'(PE) - Childrens Complaints'!K9</f>
        <v>0.16666666666666666</v>
      </c>
      <c r="R31" s="136">
        <f>'(PE) - Childrens Complaints'!L9</f>
        <v>0.44444444444444442</v>
      </c>
      <c r="S31" s="136">
        <f>'(PE) - Childrens Complaints'!M9</f>
        <v>0.5</v>
      </c>
      <c r="T31" s="136">
        <f>'(PE) - Childrens Complaints'!N9</f>
        <v>0</v>
      </c>
      <c r="U31" s="136">
        <f>'(PE) - Childrens Complaints'!N9</f>
        <v>0</v>
      </c>
      <c r="V31" s="136">
        <f>'(PE) - Childrens Complaints'!O9</f>
        <v>0.33333333333333331</v>
      </c>
      <c r="W31" s="136">
        <f>'(PE) - Childrens Complaints'!P9</f>
        <v>0</v>
      </c>
      <c r="X31" s="137"/>
      <c r="Y31" s="137"/>
      <c r="Z31" s="137"/>
      <c r="AA31" s="137"/>
      <c r="AB31" s="137"/>
      <c r="AC31" s="137"/>
      <c r="AD31" s="137"/>
      <c r="AE31" s="137"/>
      <c r="AF31" s="137"/>
      <c r="AG31" s="137"/>
    </row>
    <row r="32" spans="1:33" ht="36.6" customHeight="1" x14ac:dyDescent="0.35">
      <c r="A32" s="108"/>
      <c r="B32" s="116"/>
      <c r="C32" s="279"/>
      <c r="D32" s="220" t="s">
        <v>59</v>
      </c>
      <c r="E32" s="228"/>
      <c r="F32" s="241">
        <f>'(PE) - Childrens Complaints'!AY5</f>
        <v>0</v>
      </c>
      <c r="G32" s="290" t="s">
        <v>115</v>
      </c>
      <c r="H32" s="291"/>
      <c r="I32" s="136">
        <f>'(PE) - Childrens Complaints'!AC9</f>
        <v>0.66666666666666663</v>
      </c>
      <c r="J32" s="217">
        <f>'(PE) - Childrens Complaints'!AD9</f>
        <v>1</v>
      </c>
      <c r="K32" s="217">
        <f>'(PE) - Childrens Complaints'!AE9</f>
        <v>0.5</v>
      </c>
      <c r="L32" s="217">
        <f>'(PE) - Childrens Complaints'!AF9</f>
        <v>0.66666666666666663</v>
      </c>
      <c r="M32" s="217">
        <f>'(PE) - Childrens Complaints'!AG9</f>
        <v>0.375</v>
      </c>
      <c r="N32" s="217">
        <f>'(PE) - Childrens Complaints'!AH9</f>
        <v>0.58333333333333337</v>
      </c>
      <c r="O32" s="217">
        <f>'(PE) - Childrens Complaints'!AI9</f>
        <v>0.42857142857142855</v>
      </c>
      <c r="P32" s="217">
        <f>'(PE) - Childrens Complaints'!AJ9</f>
        <v>0.55555555555555558</v>
      </c>
      <c r="Q32" s="217">
        <f>'(PE) - Childrens Complaints'!AK9</f>
        <v>0.83333333333333337</v>
      </c>
      <c r="R32" s="217">
        <f>'(PE) - Childrens Complaints'!AL9</f>
        <v>0.7142857142857143</v>
      </c>
      <c r="S32" s="217">
        <f>'(PE) - Childrens Complaints'!AM9</f>
        <v>0.55555555555555558</v>
      </c>
      <c r="T32" s="217">
        <f>'(PE) - Childrens Complaints'!AN9</f>
        <v>0.28999999999999998</v>
      </c>
      <c r="U32" s="217">
        <f>'(PE) - Childrens Complaints'!AO9</f>
        <v>0.4</v>
      </c>
      <c r="V32" s="217">
        <f>'(PE) - Childrens Complaints'!AO9</f>
        <v>0.4</v>
      </c>
      <c r="W32" s="217">
        <f>'(PE) - Childrens Complaints'!AP9</f>
        <v>0.44444444444444442</v>
      </c>
      <c r="X32" s="137"/>
      <c r="Y32" s="137"/>
      <c r="Z32" s="137"/>
      <c r="AA32" s="137"/>
      <c r="AB32" s="137"/>
      <c r="AC32" s="137"/>
      <c r="AD32" s="137"/>
      <c r="AE32" s="137"/>
      <c r="AF32" s="137"/>
      <c r="AG32" s="137"/>
    </row>
    <row r="33" spans="1:33" ht="36.6" customHeight="1" x14ac:dyDescent="0.35">
      <c r="A33" s="108"/>
      <c r="B33" s="116"/>
      <c r="C33" s="279"/>
      <c r="D33" s="220" t="s">
        <v>60</v>
      </c>
      <c r="E33" s="228"/>
      <c r="F33" s="241">
        <f>'(PE) - Childrens Complaints'!X47</f>
        <v>0</v>
      </c>
      <c r="G33" s="290" t="s">
        <v>115</v>
      </c>
      <c r="H33" s="291"/>
      <c r="I33" s="140">
        <f>'(PE) - Childrens Complaints'!C51</f>
        <v>0</v>
      </c>
      <c r="J33" s="218">
        <f>'(PE) - Childrens Complaints'!D51</f>
        <v>0</v>
      </c>
      <c r="K33" s="218">
        <f>'(PE) - Childrens Complaints'!E51</f>
        <v>0</v>
      </c>
      <c r="L33" s="218">
        <f>'(PE) - Childrens Complaints'!F51</f>
        <v>0.5</v>
      </c>
      <c r="M33" s="218">
        <f>'(PE) - Childrens Complaints'!G51</f>
        <v>0</v>
      </c>
      <c r="N33" s="218">
        <f>'(PE) - Childrens Complaints'!H51</f>
        <v>0</v>
      </c>
      <c r="O33" s="218">
        <f>'(PE) - Childrens Complaints'!I51</f>
        <v>0</v>
      </c>
      <c r="P33" s="218">
        <f>'(PE) - Childrens Complaints'!J51</f>
        <v>0</v>
      </c>
      <c r="Q33" s="218">
        <f>'(PE) - Childrens Complaints'!K51</f>
        <v>0</v>
      </c>
      <c r="R33" s="218">
        <f>'(PE) - Childrens Complaints'!L51</f>
        <v>0</v>
      </c>
      <c r="S33" s="218">
        <f>'(PE) - Childrens Complaints'!M51</f>
        <v>0</v>
      </c>
      <c r="T33" s="218">
        <f>'(PE) - Childrens Complaints'!N51</f>
        <v>0</v>
      </c>
      <c r="U33" s="218">
        <f>'(PE) - Childrens Complaints'!O51</f>
        <v>0</v>
      </c>
      <c r="V33" s="218">
        <f>'(PE) - Childrens Complaints'!O51</f>
        <v>0</v>
      </c>
      <c r="W33" s="218">
        <f>'(PE) - Childrens Complaints'!P51</f>
        <v>0</v>
      </c>
      <c r="X33" s="141"/>
      <c r="Y33" s="141"/>
      <c r="Z33" s="141"/>
      <c r="AA33" s="141"/>
      <c r="AB33" s="141"/>
      <c r="AC33" s="141"/>
      <c r="AD33" s="141"/>
      <c r="AE33" s="141"/>
      <c r="AF33" s="141"/>
      <c r="AG33" s="141"/>
    </row>
    <row r="34" spans="1:33" ht="36.6" customHeight="1" x14ac:dyDescent="0.35">
      <c r="A34" s="108"/>
      <c r="B34" s="116"/>
      <c r="C34" s="279"/>
      <c r="D34" s="220" t="s">
        <v>61</v>
      </c>
      <c r="E34" s="228"/>
      <c r="F34" s="241">
        <f>'(PE) - Childrens Complaints'!AY47</f>
        <v>0</v>
      </c>
      <c r="G34" s="226" t="s">
        <v>115</v>
      </c>
      <c r="H34" s="123"/>
      <c r="I34" s="136">
        <f>'(PE) - Childrens Complaints'!AC51</f>
        <v>0.5</v>
      </c>
      <c r="J34" s="217">
        <f>'(PE) - Childrens Complaints'!AD51</f>
        <v>0.2</v>
      </c>
      <c r="K34" s="217">
        <f>'(PE) - Childrens Complaints'!AE51</f>
        <v>0.14285714285714285</v>
      </c>
      <c r="L34" s="217">
        <f>'(PE) - Childrens Complaints'!AF51</f>
        <v>0.4</v>
      </c>
      <c r="M34" s="217">
        <f>'(PE) - Childrens Complaints'!AG51</f>
        <v>0.4</v>
      </c>
      <c r="N34" s="217">
        <f>'(PE) - Childrens Complaints'!AH51</f>
        <v>0.33333333333333331</v>
      </c>
      <c r="O34" s="217">
        <f>'(PE) - Childrens Complaints'!AI51</f>
        <v>0.66666666666666663</v>
      </c>
      <c r="P34" s="217">
        <f>'(PE) - Childrens Complaints'!AJ51</f>
        <v>0.5</v>
      </c>
      <c r="Q34" s="217">
        <f>'(PE) - Childrens Complaints'!AK51</f>
        <v>1</v>
      </c>
      <c r="R34" s="217">
        <f>'(PE) - Childrens Complaints'!AL51</f>
        <v>0.5</v>
      </c>
      <c r="S34" s="217">
        <f>'(PE) - Childrens Complaints'!AM51</f>
        <v>0.1</v>
      </c>
      <c r="T34" s="217">
        <f>'(PE) - Childrens Complaints'!AN51</f>
        <v>0.16666666666666666</v>
      </c>
      <c r="U34" s="217">
        <f>'(PE) - Childrens Complaints'!AO51</f>
        <v>0.18181818181818182</v>
      </c>
      <c r="V34" s="217">
        <f>'(PE) - Childrens Complaints'!AO51</f>
        <v>0.18181818181818182</v>
      </c>
      <c r="W34" s="217">
        <f>'(PE) - Childrens Complaints'!AP51</f>
        <v>0.25</v>
      </c>
      <c r="X34" s="137"/>
      <c r="Y34" s="137"/>
      <c r="Z34" s="137"/>
      <c r="AA34" s="137"/>
      <c r="AB34" s="137"/>
      <c r="AC34" s="137"/>
      <c r="AD34" s="137"/>
      <c r="AE34" s="137"/>
      <c r="AF34" s="137"/>
      <c r="AG34" s="137"/>
    </row>
    <row r="35" spans="1:33" ht="36.6" customHeight="1" x14ac:dyDescent="0.35">
      <c r="A35" s="108"/>
      <c r="B35" s="116"/>
      <c r="C35" s="279"/>
      <c r="D35" s="220" t="s">
        <v>116</v>
      </c>
      <c r="E35" s="228"/>
      <c r="F35" s="242"/>
      <c r="G35" s="290"/>
      <c r="H35" s="291"/>
      <c r="I35" s="121"/>
      <c r="J35" s="121"/>
      <c r="K35" s="121"/>
      <c r="L35" s="121"/>
      <c r="M35" s="121"/>
      <c r="N35" s="121"/>
      <c r="O35" s="121"/>
      <c r="P35" s="121"/>
      <c r="Q35" s="121"/>
      <c r="R35" s="121"/>
      <c r="S35" s="121"/>
      <c r="T35" s="121">
        <f>'(PE)-Compliments'!I12</f>
        <v>12</v>
      </c>
      <c r="U35" s="121" t="s">
        <v>114</v>
      </c>
      <c r="V35" s="121"/>
      <c r="W35" s="121"/>
      <c r="X35" s="121"/>
      <c r="Y35" s="121"/>
      <c r="Z35" s="121"/>
      <c r="AA35" s="121"/>
      <c r="AB35" s="121"/>
      <c r="AC35" s="121"/>
      <c r="AD35" s="121"/>
      <c r="AE35" s="121"/>
      <c r="AF35" s="121"/>
      <c r="AG35" s="121"/>
    </row>
    <row r="36" spans="1:33" ht="36.6" customHeight="1" thickBot="1" x14ac:dyDescent="0.4">
      <c r="A36" s="108"/>
      <c r="B36" s="116"/>
      <c r="C36" s="280"/>
      <c r="D36" s="221" t="s">
        <v>62</v>
      </c>
      <c r="E36" s="229"/>
      <c r="F36" s="242"/>
      <c r="G36" s="292"/>
      <c r="H36" s="293"/>
      <c r="I36" s="131"/>
      <c r="J36" s="132"/>
      <c r="K36" s="132"/>
      <c r="L36" s="132"/>
      <c r="M36" s="132"/>
      <c r="N36" s="132"/>
      <c r="O36" s="132"/>
      <c r="P36" s="132"/>
      <c r="Q36" s="132"/>
      <c r="R36" s="132"/>
      <c r="S36" s="132"/>
      <c r="T36" s="132">
        <f>'(PE)-Compliments'!U12</f>
        <v>123</v>
      </c>
      <c r="U36" s="132" t="s">
        <v>114</v>
      </c>
      <c r="V36" s="132"/>
      <c r="W36" s="132"/>
      <c r="X36" s="132"/>
      <c r="Y36" s="132"/>
      <c r="Z36" s="132"/>
      <c r="AA36" s="132"/>
      <c r="AB36" s="132"/>
      <c r="AC36" s="132"/>
      <c r="AD36" s="132"/>
      <c r="AE36" s="132"/>
      <c r="AF36" s="132"/>
      <c r="AG36" s="132"/>
    </row>
    <row r="37" spans="1:33" ht="36.6" customHeight="1" x14ac:dyDescent="0.35">
      <c r="A37" s="108"/>
      <c r="B37" s="142"/>
      <c r="C37" s="285" t="s">
        <v>5</v>
      </c>
      <c r="D37" s="222" t="s">
        <v>63</v>
      </c>
      <c r="E37" s="227"/>
      <c r="F37" s="241" t="str">
        <f>'(R)-Current Ten Arrears'!X5</f>
        <v>Neither</v>
      </c>
      <c r="G37" s="288" t="s">
        <v>112</v>
      </c>
      <c r="H37" s="289"/>
      <c r="I37" s="143">
        <f>'(R)-Current Ten Arrears'!C8</f>
        <v>3.8399999999999997E-2</v>
      </c>
      <c r="J37" s="144">
        <f>'(R)-Current Ten Arrears'!D8</f>
        <v>4.19E-2</v>
      </c>
      <c r="K37" s="144">
        <f>'(R)-Current Ten Arrears'!E8</f>
        <v>4.4200000000000003E-2</v>
      </c>
      <c r="L37" s="144">
        <f>'(R)-Current Ten Arrears'!F8</f>
        <v>4.99E-2</v>
      </c>
      <c r="M37" s="144">
        <f>'(R)-Current Ten Arrears'!G8</f>
        <v>5.3999999999999999E-2</v>
      </c>
      <c r="N37" s="144">
        <f>'(R)-Current Ten Arrears'!H8</f>
        <v>4.3999999999999997E-2</v>
      </c>
      <c r="O37" s="144">
        <f>'(R)-Current Ten Arrears'!I8</f>
        <v>5.0500000000000003E-2</v>
      </c>
      <c r="P37" s="144">
        <f>'(R)-Current Ten Arrears'!J8</f>
        <v>5.3600000000000002E-2</v>
      </c>
      <c r="Q37" s="144">
        <f>'(R)-Current Ten Arrears'!K8</f>
        <v>3.5700000000000003E-2</v>
      </c>
      <c r="R37" s="144">
        <f>'(R)-Current Ten Arrears'!L8</f>
        <v>4.0300000000000002E-2</v>
      </c>
      <c r="S37" s="144">
        <f>'(R)-Current Ten Arrears'!M8</f>
        <v>4.1399999999999999E-2</v>
      </c>
      <c r="T37" s="144">
        <f>'(R)-Current Ten Arrears'!N8</f>
        <v>3.3599999999999998E-2</v>
      </c>
      <c r="U37" s="144">
        <f>'(R)-Current Ten Arrears'!O8</f>
        <v>3.6799999999999999E-2</v>
      </c>
      <c r="V37" s="144">
        <f>'(R)-Current Ten Arrears'!O8</f>
        <v>3.6799999999999999E-2</v>
      </c>
      <c r="W37" s="144">
        <f>'(R)-Current Ten Arrears'!P8</f>
        <v>4.8099999999999997E-2</v>
      </c>
      <c r="X37" s="144"/>
      <c r="Y37" s="144"/>
      <c r="Z37" s="144"/>
      <c r="AA37" s="144"/>
      <c r="AB37" s="144"/>
      <c r="AC37" s="144"/>
      <c r="AD37" s="144"/>
      <c r="AE37" s="144"/>
      <c r="AF37" s="144"/>
      <c r="AG37" s="144"/>
    </row>
    <row r="38" spans="1:33" ht="36.6" customHeight="1" x14ac:dyDescent="0.35">
      <c r="A38" s="108"/>
      <c r="B38" s="142"/>
      <c r="C38" s="286"/>
      <c r="D38" s="220" t="s">
        <v>64</v>
      </c>
      <c r="E38" s="228"/>
      <c r="F38" s="241">
        <f>'(R)-HC DC DP SL'!W5</f>
        <v>0</v>
      </c>
      <c r="G38" s="226" t="s">
        <v>113</v>
      </c>
      <c r="H38" s="123" t="s">
        <v>110</v>
      </c>
      <c r="I38" s="145">
        <f>'(R)-HC DC DP SL'!B8</f>
        <v>1020</v>
      </c>
      <c r="J38" s="146">
        <f>'(R)-HC DC DP SL'!C8</f>
        <v>1031</v>
      </c>
      <c r="K38" s="146">
        <f>'(R)-HC DC DP SL'!D8</f>
        <v>1041</v>
      </c>
      <c r="L38" s="146">
        <f>'(R)-HC DC DP SL'!E8</f>
        <v>1035</v>
      </c>
      <c r="M38" s="146">
        <f>'(R)-HC DC DP SL'!F8</f>
        <v>1057</v>
      </c>
      <c r="N38" s="146">
        <f>'(R)-HC DC DP SL'!G8</f>
        <v>1074</v>
      </c>
      <c r="O38" s="146">
        <f>'(R)-HC DC DP SL'!H8</f>
        <v>1090</v>
      </c>
      <c r="P38" s="146">
        <f>'(R)-HC DC DP SL'!I8</f>
        <v>1079</v>
      </c>
      <c r="Q38" s="146">
        <f>'(R)-HC DC DP SL'!J8</f>
        <v>1061</v>
      </c>
      <c r="R38" s="146">
        <f>'(R)-HC DC DP SL'!K8</f>
        <v>1082</v>
      </c>
      <c r="S38" s="146">
        <f>'(R)-HC DC DP SL'!L8</f>
        <v>1099</v>
      </c>
      <c r="T38" s="146">
        <f>'(R)-HC DC DP SL'!M8</f>
        <v>1139</v>
      </c>
      <c r="U38" s="146">
        <f>'(R)-HC DC DP SL'!N8</f>
        <v>1151</v>
      </c>
      <c r="V38" s="146">
        <f>'(R)-HC DC DP SL'!N8</f>
        <v>1151</v>
      </c>
      <c r="W38" s="146">
        <f>'(R)-HC DC DP SL'!O8</f>
        <v>1143</v>
      </c>
      <c r="X38" s="146"/>
      <c r="Y38" s="146"/>
      <c r="Z38" s="146"/>
      <c r="AA38" s="146"/>
      <c r="AB38" s="146"/>
      <c r="AC38" s="146"/>
      <c r="AD38" s="146"/>
      <c r="AE38" s="146"/>
      <c r="AF38" s="146"/>
      <c r="AG38" s="146"/>
    </row>
    <row r="39" spans="1:33" ht="36.6" customHeight="1" x14ac:dyDescent="0.35">
      <c r="A39" s="108"/>
      <c r="B39" s="142"/>
      <c r="C39" s="286"/>
      <c r="D39" s="220" t="s">
        <v>65</v>
      </c>
      <c r="E39" s="228"/>
      <c r="F39" s="241">
        <f>'(R)-HC DC DP SL'!AZ5</f>
        <v>0</v>
      </c>
      <c r="G39" s="226" t="s">
        <v>113</v>
      </c>
      <c r="H39" s="123" t="s">
        <v>110</v>
      </c>
      <c r="I39" s="145">
        <f>'(R)-HC DC DP SL'!AE8</f>
        <v>1195</v>
      </c>
      <c r="J39" s="146">
        <f>'(R)-HC DC DP SL'!AF8</f>
        <v>1199</v>
      </c>
      <c r="K39" s="146">
        <f>'(R)-HC DC DP SL'!AG8</f>
        <v>1187</v>
      </c>
      <c r="L39" s="146">
        <f>'(R)-HC DC DP SL'!AH8</f>
        <v>1203</v>
      </c>
      <c r="M39" s="146">
        <f>'(R)-HC DC DP SL'!AI8</f>
        <v>1196</v>
      </c>
      <c r="N39" s="146">
        <f>'(R)-HC DC DP SL'!AJ8</f>
        <v>1186</v>
      </c>
      <c r="O39" s="146">
        <f>'(R)-HC DC DP SL'!AK8</f>
        <v>1183</v>
      </c>
      <c r="P39" s="146">
        <f>'(R)-HC DC DP SL'!AL8</f>
        <v>1184</v>
      </c>
      <c r="Q39" s="146">
        <f>'(R)-HC DC DP SL'!AM8</f>
        <v>1184</v>
      </c>
      <c r="R39" s="146">
        <f>'(R)-HC DC DP SL'!AN8</f>
        <v>1178</v>
      </c>
      <c r="S39" s="146">
        <f>'(R)-HC DC DP SL'!AO8</f>
        <v>1165</v>
      </c>
      <c r="T39" s="146">
        <f>'(R)-HC DC DP SL'!AP8</f>
        <v>1156</v>
      </c>
      <c r="U39" s="146">
        <f>'(R)-HC DC DP SL'!AQ8</f>
        <v>1140</v>
      </c>
      <c r="V39" s="146">
        <f>'(R)-HC DC DP SL'!AQ8</f>
        <v>1140</v>
      </c>
      <c r="W39" s="146">
        <f>'(R)-HC DC DP SL'!AR8</f>
        <v>1128</v>
      </c>
      <c r="X39" s="146"/>
      <c r="Y39" s="146"/>
      <c r="Z39" s="146"/>
      <c r="AA39" s="146"/>
      <c r="AB39" s="146"/>
      <c r="AC39" s="146"/>
      <c r="AD39" s="146"/>
      <c r="AE39" s="146"/>
      <c r="AF39" s="146"/>
      <c r="AG39" s="146"/>
    </row>
    <row r="40" spans="1:33" ht="36.6" customHeight="1" x14ac:dyDescent="0.35">
      <c r="A40" s="108"/>
      <c r="B40" s="142"/>
      <c r="C40" s="286"/>
      <c r="D40" s="220" t="s">
        <v>66</v>
      </c>
      <c r="E40" s="228"/>
      <c r="F40" s="241">
        <f>'(R)-HC DC DP SL'!W36</f>
        <v>0</v>
      </c>
      <c r="G40" s="226" t="s">
        <v>113</v>
      </c>
      <c r="H40" s="123" t="s">
        <v>110</v>
      </c>
      <c r="I40" s="145">
        <f>'(R)-HC DC DP SL'!B39</f>
        <v>633</v>
      </c>
      <c r="J40" s="146">
        <f>'(R)-HC DC DP SL'!C39</f>
        <v>632</v>
      </c>
      <c r="K40" s="146">
        <f>'(R)-HC DC DP SL'!D39</f>
        <v>632</v>
      </c>
      <c r="L40" s="146">
        <f>'(R)-HC DC DP SL'!E39</f>
        <v>638</v>
      </c>
      <c r="M40" s="146">
        <f>'(R)-HC DC DP SL'!F39</f>
        <v>640</v>
      </c>
      <c r="N40" s="146">
        <f>'(R)-HC DC DP SL'!G39</f>
        <v>637</v>
      </c>
      <c r="O40" s="146">
        <f>'(R)-HC DC DP SL'!H39</f>
        <v>634</v>
      </c>
      <c r="P40" s="146">
        <f>'(R)-HC DC DP SL'!I39</f>
        <v>630</v>
      </c>
      <c r="Q40" s="146">
        <f>'(R)-HC DC DP SL'!J39</f>
        <v>622</v>
      </c>
      <c r="R40" s="146">
        <f>'(R)-HC DC DP SL'!K39</f>
        <v>618</v>
      </c>
      <c r="S40" s="146">
        <f>'(R)-HC DC DP SL'!L39</f>
        <v>622</v>
      </c>
      <c r="T40" s="146">
        <f>'(R)-HC DC DP SL'!M39</f>
        <v>625</v>
      </c>
      <c r="U40" s="146">
        <f>'(R)-HC DC DP SL'!N39</f>
        <v>619</v>
      </c>
      <c r="V40" s="146">
        <f>'(R)-HC DC DP SL'!N39</f>
        <v>619</v>
      </c>
      <c r="W40" s="146">
        <f>'(R)-HC DC DP SL'!O39</f>
        <v>611</v>
      </c>
      <c r="X40" s="146"/>
      <c r="Y40" s="146"/>
      <c r="Z40" s="146"/>
      <c r="AA40" s="146"/>
      <c r="AB40" s="146"/>
      <c r="AC40" s="146"/>
      <c r="AD40" s="146"/>
      <c r="AE40" s="146"/>
      <c r="AF40" s="146"/>
      <c r="AG40" s="146"/>
    </row>
    <row r="41" spans="1:33" ht="36.6" customHeight="1" x14ac:dyDescent="0.35">
      <c r="A41" s="108"/>
      <c r="B41" s="142"/>
      <c r="C41" s="286"/>
      <c r="D41" s="220" t="s">
        <v>67</v>
      </c>
      <c r="E41" s="228"/>
      <c r="F41" s="241">
        <f>'(R)-HC DC DP SL'!AZ36</f>
        <v>0</v>
      </c>
      <c r="G41" s="226" t="s">
        <v>113</v>
      </c>
      <c r="H41" s="123" t="s">
        <v>110</v>
      </c>
      <c r="I41" s="145">
        <f>'(R)-HC DC DP SL'!AE39</f>
        <v>248</v>
      </c>
      <c r="J41" s="146">
        <f>'(R)-HC DC DP SL'!AF39</f>
        <v>249</v>
      </c>
      <c r="K41" s="146">
        <f>'(R)-HC DC DP SL'!AG39</f>
        <v>246</v>
      </c>
      <c r="L41" s="146">
        <f>'(R)-HC DC DP SL'!AH39</f>
        <v>252</v>
      </c>
      <c r="M41" s="146">
        <f>'(R)-HC DC DP SL'!AI39</f>
        <v>252</v>
      </c>
      <c r="N41" s="146">
        <f>'(R)-HC DC DP SL'!AJ39</f>
        <v>252</v>
      </c>
      <c r="O41" s="146">
        <f>'(R)-HC DC DP SL'!AK39</f>
        <v>253</v>
      </c>
      <c r="P41" s="146">
        <f>'(R)-HC DC DP SL'!AL39</f>
        <v>251</v>
      </c>
      <c r="Q41" s="146">
        <f>'(R)-HC DC DP SL'!AM39</f>
        <v>249</v>
      </c>
      <c r="R41" s="146">
        <f>'(R)-HC DC DP SL'!AN39</f>
        <v>250</v>
      </c>
      <c r="S41" s="146">
        <f>'(R)-HC DC DP SL'!AO39</f>
        <v>247</v>
      </c>
      <c r="T41" s="146">
        <f>'(R)-HC DC DP SL'!AP39</f>
        <v>246</v>
      </c>
      <c r="U41" s="146">
        <f>'(R)-HC DC DP SL'!AQ39</f>
        <v>243</v>
      </c>
      <c r="V41" s="146">
        <f>'(R)-HC DC DP SL'!AQ39</f>
        <v>243</v>
      </c>
      <c r="W41" s="146">
        <f>'(R)-HC DC DP SL'!AR39</f>
        <v>244</v>
      </c>
      <c r="X41" s="146"/>
      <c r="Y41" s="146"/>
      <c r="Z41" s="146"/>
      <c r="AA41" s="146"/>
      <c r="AB41" s="146"/>
      <c r="AC41" s="146"/>
      <c r="AD41" s="146"/>
      <c r="AE41" s="146"/>
      <c r="AF41" s="146"/>
      <c r="AG41" s="146"/>
    </row>
    <row r="42" spans="1:33" ht="36.6" customHeight="1" x14ac:dyDescent="0.35">
      <c r="A42" s="108"/>
      <c r="B42" s="142"/>
      <c r="C42" s="286"/>
      <c r="D42" s="220" t="s">
        <v>68</v>
      </c>
      <c r="E42" s="228"/>
      <c r="F42" s="241" t="str">
        <f>'(R)-Current Ten Arrears'!X5</f>
        <v>Neither</v>
      </c>
      <c r="G42" s="226" t="s">
        <v>113</v>
      </c>
      <c r="H42" s="123" t="s">
        <v>110</v>
      </c>
      <c r="I42" s="145">
        <f>'(R)-HC DC DP SL'!B9</f>
        <v>11601.45</v>
      </c>
      <c r="J42" s="146">
        <f>'(R)-HC DC DP SL'!C9</f>
        <v>11679.866666666676</v>
      </c>
      <c r="K42" s="146">
        <f>'(R)-HC DC DP SL'!D9</f>
        <v>11875.116666666676</v>
      </c>
      <c r="L42" s="146">
        <f>'(R)-HC DC DP SL'!E9</f>
        <v>11891.033333333338</v>
      </c>
      <c r="M42" s="146">
        <f>'(R)-HC DC DP SL'!F9</f>
        <v>12055.883333333322</v>
      </c>
      <c r="N42" s="146">
        <f>'(R)-HC DC DP SL'!G9</f>
        <v>12162.216666666665</v>
      </c>
      <c r="O42" s="146">
        <f>'(R)-HC DC DP SL'!H9</f>
        <v>12361.983333333344</v>
      </c>
      <c r="P42" s="146">
        <f>'(R)-HC DC DP SL'!I9</f>
        <v>12508.216666666667</v>
      </c>
      <c r="Q42" s="146">
        <f>'(R)-HC DC DP SL'!J9</f>
        <v>12452.366666666676</v>
      </c>
      <c r="R42" s="146">
        <f>'(R)-HC DC DP SL'!K9</f>
        <v>12617.633333333342</v>
      </c>
      <c r="S42" s="146">
        <f>'(R)-HC DC DP SL'!L9</f>
        <v>13121.466666666674</v>
      </c>
      <c r="T42" s="146">
        <f>'(R)-HC DC DP SL'!M9</f>
        <v>13491.133333333333</v>
      </c>
      <c r="U42" s="146">
        <f>'(R)-HC DC DP SL'!N9</f>
        <v>13933.199999999986</v>
      </c>
      <c r="V42" s="146">
        <f>'(R)-HC DC DP SL'!N9</f>
        <v>13933.199999999986</v>
      </c>
      <c r="W42" s="146">
        <f>'(R)-HC DC DP SL'!O9</f>
        <v>13916.783333333322</v>
      </c>
      <c r="X42" s="146"/>
      <c r="Y42" s="146"/>
      <c r="Z42" s="146"/>
      <c r="AA42" s="146"/>
      <c r="AB42" s="146"/>
      <c r="AC42" s="146"/>
      <c r="AD42" s="146"/>
      <c r="AE42" s="146"/>
      <c r="AF42" s="146"/>
      <c r="AG42" s="146"/>
    </row>
    <row r="43" spans="1:33" ht="36.6" customHeight="1" x14ac:dyDescent="0.35">
      <c r="A43" s="108"/>
      <c r="B43" s="142"/>
      <c r="C43" s="286"/>
      <c r="D43" s="220" t="s">
        <v>69</v>
      </c>
      <c r="E43" s="228"/>
      <c r="F43" s="241">
        <f>'(R)-HC DC DP SL'!W5</f>
        <v>0</v>
      </c>
      <c r="G43" s="226" t="s">
        <v>113</v>
      </c>
      <c r="H43" s="123" t="s">
        <v>110</v>
      </c>
      <c r="I43" s="124">
        <f>'(R)-HC DC DP SL'!AE9</f>
        <v>235</v>
      </c>
      <c r="J43" s="125">
        <f>'(R)-HC DC DP SL'!AF9</f>
        <v>232</v>
      </c>
      <c r="K43" s="125">
        <f>'(R)-HC DC DP SL'!AG9</f>
        <v>226</v>
      </c>
      <c r="L43" s="125">
        <f>'(R)-HC DC DP SL'!AH9</f>
        <v>238</v>
      </c>
      <c r="M43" s="125">
        <f>'(R)-HC DC DP SL'!AI9</f>
        <v>232</v>
      </c>
      <c r="N43" s="125">
        <f>'(R)-HC DC DP SL'!AJ9</f>
        <v>230</v>
      </c>
      <c r="O43" s="125">
        <f>'(R)-HC DC DP SL'!AK9</f>
        <v>228</v>
      </c>
      <c r="P43" s="125">
        <f>'(R)-HC DC DP SL'!AL9</f>
        <v>237</v>
      </c>
      <c r="Q43" s="125">
        <f>'(R)-HC DC DP SL'!AM9</f>
        <v>230</v>
      </c>
      <c r="R43" s="125">
        <f>'(R)-HC DC DP SL'!AN9</f>
        <v>236</v>
      </c>
      <c r="S43" s="125">
        <f>'(R)-HC DC DP SL'!AO9</f>
        <v>231</v>
      </c>
      <c r="T43" s="125">
        <f>'(R)-HC DC DP SL'!AP9</f>
        <v>234</v>
      </c>
      <c r="U43" s="125">
        <f>'(R)-HC DC DP SL'!AQ9</f>
        <v>228</v>
      </c>
      <c r="V43" s="125">
        <f>'(R)-HC DC DP SL'!AQ9</f>
        <v>228</v>
      </c>
      <c r="W43" s="125">
        <f>'(R)-HC DC DP SL'!AR9</f>
        <v>227</v>
      </c>
      <c r="X43" s="125"/>
      <c r="Y43" s="125"/>
      <c r="Z43" s="125"/>
      <c r="AA43" s="125"/>
      <c r="AB43" s="125"/>
      <c r="AC43" s="125"/>
      <c r="AD43" s="125"/>
      <c r="AE43" s="125"/>
      <c r="AF43" s="125"/>
      <c r="AG43" s="125"/>
    </row>
    <row r="44" spans="1:33" ht="36.6" customHeight="1" x14ac:dyDescent="0.35">
      <c r="A44" s="108"/>
      <c r="B44" s="142"/>
      <c r="C44" s="286"/>
      <c r="D44" s="220" t="s">
        <v>70</v>
      </c>
      <c r="E44" s="228"/>
      <c r="F44" s="241">
        <f>'(R)-HC DC DP SL'!AZ5</f>
        <v>0</v>
      </c>
      <c r="G44" s="226" t="s">
        <v>113</v>
      </c>
      <c r="H44" s="123" t="s">
        <v>110</v>
      </c>
      <c r="I44" s="145">
        <f>'(R)-HC DC DP SL'!B40</f>
        <v>13252.749999999998</v>
      </c>
      <c r="J44" s="146">
        <f>'(R)-HC DC DP SL'!C40</f>
        <v>13254.749999999998</v>
      </c>
      <c r="K44" s="146">
        <f>'(R)-HC DC DP SL'!D40</f>
        <v>13367.249999999998</v>
      </c>
      <c r="L44" s="146">
        <f>'(R)-HC DC DP SL'!E40</f>
        <v>13500.749999999998</v>
      </c>
      <c r="M44" s="146">
        <f>'(R)-HC DC DP SL'!F40</f>
        <v>13434.583333333332</v>
      </c>
      <c r="N44" s="146">
        <f>'(R)-HC DC DP SL'!G40</f>
        <v>13558.999999999998</v>
      </c>
      <c r="O44" s="146">
        <f>'(R)-HC DC DP SL'!H40</f>
        <v>13472.749999999998</v>
      </c>
      <c r="P44" s="146">
        <f>'(R)-HC DC DP SL'!I40</f>
        <v>13415.25</v>
      </c>
      <c r="Q44" s="146">
        <f>'(R)-HC DC DP SL'!J40</f>
        <v>13318</v>
      </c>
      <c r="R44" s="146">
        <f>'(R)-HC DC DP SL'!K40</f>
        <v>13206.5</v>
      </c>
      <c r="S44" s="146">
        <f>'(R)-HC DC DP SL'!L40</f>
        <v>13272.75</v>
      </c>
      <c r="T44" s="146">
        <f>'(R)-HC DC DP SL'!M40</f>
        <v>13291.666666666668</v>
      </c>
      <c r="U44" s="146">
        <f>'(R)-HC DC DP SL'!N40</f>
        <v>12817.166666666668</v>
      </c>
      <c r="V44" s="146">
        <f>'(R)-HC DC DP SL'!N40</f>
        <v>12817.166666666668</v>
      </c>
      <c r="W44" s="146">
        <f>'(R)-HC DC DP SL'!O40</f>
        <v>12742.416666666668</v>
      </c>
      <c r="X44" s="146"/>
      <c r="Y44" s="146"/>
      <c r="Z44" s="146"/>
      <c r="AA44" s="146"/>
      <c r="AB44" s="146"/>
      <c r="AC44" s="146"/>
      <c r="AD44" s="146"/>
      <c r="AE44" s="146"/>
      <c r="AF44" s="146"/>
      <c r="AG44" s="146"/>
    </row>
    <row r="45" spans="1:33" ht="36.6" customHeight="1" x14ac:dyDescent="0.35">
      <c r="A45" s="108"/>
      <c r="B45" s="142"/>
      <c r="C45" s="286"/>
      <c r="D45" s="220" t="s">
        <v>71</v>
      </c>
      <c r="E45" s="228"/>
      <c r="F45" s="241">
        <f>'(R)-HC DC DP SL'!AZ36</f>
        <v>0</v>
      </c>
      <c r="G45" s="226" t="s">
        <v>113</v>
      </c>
      <c r="H45" s="123" t="s">
        <v>110</v>
      </c>
      <c r="I45" s="145">
        <f>'(R)-HC DC DP SL'!AE40</f>
        <v>20410.48333333333</v>
      </c>
      <c r="J45" s="146">
        <f>'(R)-HC DC DP SL'!AF40</f>
        <v>20355.48333333333</v>
      </c>
      <c r="K45" s="146">
        <f>'(R)-HC DC DP SL'!AG40</f>
        <v>20398.23333333333</v>
      </c>
      <c r="L45" s="146">
        <f>'(R)-HC DC DP SL'!AH40</f>
        <v>20544.23333333333</v>
      </c>
      <c r="M45" s="146">
        <f>'(R)-HC DC DP SL'!AI40</f>
        <v>20644.73333333333</v>
      </c>
      <c r="N45" s="146">
        <f>'(R)-HC DC DP SL'!AJ40</f>
        <v>20604.23333333333</v>
      </c>
      <c r="O45" s="146">
        <f>'(R)-HC DC DP SL'!AK40</f>
        <v>20611.23333333333</v>
      </c>
      <c r="P45" s="146">
        <f>'(R)-HC DC DP SL'!AL40</f>
        <v>20507.23333333333</v>
      </c>
      <c r="Q45" s="146">
        <f>'(R)-HC DC DP SL'!AM40</f>
        <v>20443.73333333333</v>
      </c>
      <c r="R45" s="146">
        <f>'(R)-HC DC DP SL'!AN40</f>
        <v>20690.23333333333</v>
      </c>
      <c r="S45" s="146">
        <f>'(R)-HC DC DP SL'!AO40</f>
        <v>20612.73333333333</v>
      </c>
      <c r="T45" s="146">
        <f>'(R)-HC DC DP SL'!AP40</f>
        <v>20481.73333333333</v>
      </c>
      <c r="U45" s="146">
        <f>'(R)-HC DC DP SL'!AQ40</f>
        <v>20502.73333333333</v>
      </c>
      <c r="V45" s="146">
        <f>'(R)-HC DC DP SL'!AQ40</f>
        <v>20502.73333333333</v>
      </c>
      <c r="W45" s="146">
        <f>'(R)-HC DC DP SL'!AR40</f>
        <v>20571.73333333333</v>
      </c>
      <c r="X45" s="146"/>
      <c r="Y45" s="146"/>
      <c r="Z45" s="146"/>
      <c r="AA45" s="146"/>
      <c r="AB45" s="146"/>
      <c r="AC45" s="146"/>
      <c r="AD45" s="146"/>
      <c r="AE45" s="146"/>
      <c r="AF45" s="146"/>
      <c r="AG45" s="146"/>
    </row>
    <row r="46" spans="1:33" ht="36.6" customHeight="1" x14ac:dyDescent="0.35">
      <c r="A46" s="108"/>
      <c r="B46" s="142"/>
      <c r="C46" s="286"/>
      <c r="D46" s="223" t="s">
        <v>72</v>
      </c>
      <c r="E46" s="228"/>
      <c r="F46" s="241">
        <f>'(R)-Affordable Homes'!AA7</f>
        <v>0</v>
      </c>
      <c r="G46" s="267" t="s">
        <v>112</v>
      </c>
      <c r="H46" s="268"/>
      <c r="I46" s="120"/>
      <c r="J46" s="121"/>
      <c r="K46" s="147">
        <f>'(R)-Affordable Homes'!S8</f>
        <v>92</v>
      </c>
      <c r="L46" s="121"/>
      <c r="M46" s="121"/>
      <c r="N46" s="147">
        <f>'(R)-Affordable Homes'!T8</f>
        <v>144</v>
      </c>
      <c r="O46" s="121"/>
      <c r="P46" s="121"/>
      <c r="Q46" s="147">
        <f>'(R)-Affordable Homes'!U8</f>
        <v>192</v>
      </c>
      <c r="R46" s="121"/>
      <c r="S46" s="121"/>
      <c r="T46" s="147">
        <f>'(R)-Affordable Homes'!V8</f>
        <v>361</v>
      </c>
      <c r="U46" s="121" t="s">
        <v>117</v>
      </c>
      <c r="V46" s="121"/>
      <c r="W46" s="121"/>
      <c r="X46" s="121"/>
      <c r="Y46" s="121"/>
      <c r="Z46" s="121"/>
      <c r="AA46" s="121"/>
      <c r="AB46" s="121"/>
      <c r="AC46" s="121"/>
      <c r="AD46" s="121"/>
      <c r="AE46" s="121"/>
      <c r="AF46" s="121"/>
      <c r="AG46" s="121"/>
    </row>
    <row r="47" spans="1:33" ht="36.6" customHeight="1" x14ac:dyDescent="0.35">
      <c r="A47" s="108"/>
      <c r="B47" s="142"/>
      <c r="C47" s="286"/>
      <c r="D47" s="220" t="s">
        <v>73</v>
      </c>
      <c r="E47" s="228"/>
      <c r="F47" s="241">
        <f>'(R)-Occ_Rates'!X5</f>
        <v>0</v>
      </c>
      <c r="G47" s="267" t="s">
        <v>112</v>
      </c>
      <c r="H47" s="268"/>
      <c r="I47" s="136">
        <f>'(R)-Occ_Rates'!C11</f>
        <v>0.95564516129032262</v>
      </c>
      <c r="J47" s="137">
        <f>'(R)-Occ_Rates'!D11</f>
        <v>0.94354838709677424</v>
      </c>
      <c r="K47" s="137">
        <f>'(R)-Occ_Rates'!E11</f>
        <v>0.91935483870967738</v>
      </c>
      <c r="L47" s="137">
        <f>'(R)-Occ_Rates'!F11</f>
        <v>0.967741935483871</v>
      </c>
      <c r="M47" s="137">
        <f>'(R)-Occ_Rates'!G11</f>
        <v>0.94354838709677424</v>
      </c>
      <c r="N47" s="137">
        <f>'(R)-Occ_Rates'!H11</f>
        <v>0.93145161290322576</v>
      </c>
      <c r="O47" s="137">
        <f>'(R)-Occ_Rates'!I11</f>
        <v>0.92338709677419351</v>
      </c>
      <c r="P47" s="137">
        <f>'(R)-Occ_Rates'!J11</f>
        <v>0.95967741935483875</v>
      </c>
      <c r="Q47" s="137">
        <f>'(R)-Occ_Rates'!K11</f>
        <v>0.92741935483870963</v>
      </c>
      <c r="R47" s="137">
        <f>'(R)-Occ_Rates'!L11</f>
        <v>0.95161290322580649</v>
      </c>
      <c r="S47" s="137">
        <f>'(R)-Occ_Rates'!M11</f>
        <v>0.93145161290322576</v>
      </c>
      <c r="T47" s="137">
        <f>'(R)-Occ_Rates'!N11</f>
        <v>0.94354838709677424</v>
      </c>
      <c r="U47" s="137">
        <f>'(R)-Occ_Rates'!O11</f>
        <v>0.90322580645161288</v>
      </c>
      <c r="V47" s="137">
        <f>'(R)-Occ_Rates'!O11</f>
        <v>0.90322580645161288</v>
      </c>
      <c r="W47" s="137">
        <f>'(R)-Occ_Rates'!P11</f>
        <v>0.91532258064516125</v>
      </c>
      <c r="X47" s="137"/>
      <c r="Y47" s="137"/>
      <c r="Z47" s="137"/>
      <c r="AA47" s="137"/>
      <c r="AB47" s="137"/>
      <c r="AC47" s="137"/>
      <c r="AD47" s="137"/>
      <c r="AE47" s="137"/>
      <c r="AF47" s="137"/>
      <c r="AG47" s="137"/>
    </row>
    <row r="48" spans="1:33" ht="36.6" customHeight="1" x14ac:dyDescent="0.35">
      <c r="A48" s="108"/>
      <c r="B48" s="142"/>
      <c r="C48" s="286"/>
      <c r="D48" s="223" t="s">
        <v>74</v>
      </c>
      <c r="E48" s="228"/>
      <c r="F48" s="241">
        <f>'(R)-Urgent Repairs'!AB5</f>
        <v>0</v>
      </c>
      <c r="G48" s="294" t="s">
        <v>109</v>
      </c>
      <c r="H48" s="295"/>
      <c r="I48" s="148">
        <f>'(R)-Urgent Repairs'!D10</f>
        <v>23</v>
      </c>
      <c r="J48" s="147">
        <f>'(R)-Urgent Repairs'!E10</f>
        <v>64</v>
      </c>
      <c r="K48" s="147">
        <f>'(R)-Urgent Repairs'!F10</f>
        <v>113</v>
      </c>
      <c r="L48" s="147">
        <f>'(R)-Urgent Repairs'!G10</f>
        <v>155</v>
      </c>
      <c r="M48" s="147">
        <f>'(R)-Urgent Repairs'!H10</f>
        <v>200</v>
      </c>
      <c r="N48" s="147">
        <f>'(R)-Urgent Repairs'!I10</f>
        <v>265</v>
      </c>
      <c r="O48" s="147">
        <f>'(R)-Urgent Repairs'!J10</f>
        <v>347</v>
      </c>
      <c r="P48" s="147">
        <f>'(R)-Urgent Repairs'!K10</f>
        <v>432</v>
      </c>
      <c r="Q48" s="147">
        <f>'(R)-Urgent Repairs'!L10</f>
        <v>553</v>
      </c>
      <c r="R48" s="147">
        <f>'(R)-Urgent Repairs'!M10</f>
        <v>905</v>
      </c>
      <c r="S48" s="147">
        <f>'(R)-Urgent Repairs'!N10</f>
        <v>1312</v>
      </c>
      <c r="T48" s="147" t="str">
        <f>'(R)-Urgent Repairs'!O10</f>
        <v>NA</v>
      </c>
      <c r="U48" s="147" t="str">
        <f>'(R)-Urgent Repairs'!P10</f>
        <v>NA</v>
      </c>
      <c r="V48" s="147" t="str">
        <f>'(R)-Urgent Repairs'!P10</f>
        <v>NA</v>
      </c>
      <c r="W48" s="147" t="s">
        <v>118</v>
      </c>
      <c r="X48" s="147"/>
      <c r="Y48" s="147"/>
      <c r="Z48" s="147"/>
      <c r="AA48" s="147"/>
      <c r="AB48" s="147"/>
      <c r="AC48" s="147"/>
      <c r="AD48" s="147"/>
      <c r="AE48" s="147"/>
      <c r="AF48" s="147"/>
      <c r="AG48" s="147"/>
    </row>
    <row r="49" spans="1:33" ht="36.6" customHeight="1" x14ac:dyDescent="0.35">
      <c r="A49" s="108"/>
      <c r="B49" s="142"/>
      <c r="C49" s="286"/>
      <c r="D49" s="220" t="s">
        <v>75</v>
      </c>
      <c r="E49" s="228"/>
      <c r="F49" s="241">
        <f>'(R)-Leisure'!W5</f>
        <v>0</v>
      </c>
      <c r="G49" s="273" t="s">
        <v>111</v>
      </c>
      <c r="H49" s="274"/>
      <c r="I49" s="149">
        <f>'(R)-Leisure'!B11</f>
        <v>182073</v>
      </c>
      <c r="J49" s="149">
        <f>'(R)-Leisure'!C11</f>
        <v>361178</v>
      </c>
      <c r="K49" s="150">
        <f>'(R)-Leisure'!D11</f>
        <v>537871</v>
      </c>
      <c r="L49" s="150">
        <f>'(R)-Leisure'!E11</f>
        <v>720964</v>
      </c>
      <c r="M49" s="150">
        <f>'(R)-Leisure'!F11</f>
        <v>903464</v>
      </c>
      <c r="N49" s="150">
        <f>'(R)-Leisure'!G11</f>
        <v>1089846</v>
      </c>
      <c r="O49" s="150">
        <f>'(R)-Leisure'!H11</f>
        <v>1286901</v>
      </c>
      <c r="P49" s="150">
        <f>'(R)-Leisure'!I11</f>
        <v>1486240</v>
      </c>
      <c r="Q49" s="150">
        <f>'(R)-Leisure'!J11</f>
        <v>1667788</v>
      </c>
      <c r="R49" s="150">
        <f>'(R)-Leisure'!K11</f>
        <v>1864863</v>
      </c>
      <c r="S49" s="150">
        <f>'(R)-Leisure'!L11</f>
        <v>2054166</v>
      </c>
      <c r="T49" s="150">
        <f>'(R)-Leisure'!M11</f>
        <v>2275734</v>
      </c>
      <c r="U49" s="150">
        <f>'(R)-Leisure'!N11</f>
        <v>185184</v>
      </c>
      <c r="V49" s="150">
        <f>'(R)-Leisure'!N11</f>
        <v>185184</v>
      </c>
      <c r="W49" s="150">
        <f>'(R)-Leisure'!O11</f>
        <v>0</v>
      </c>
      <c r="X49" s="150"/>
      <c r="Y49" s="150"/>
      <c r="Z49" s="150"/>
      <c r="AA49" s="150"/>
      <c r="AB49" s="150"/>
      <c r="AC49" s="150"/>
      <c r="AD49" s="150"/>
      <c r="AE49" s="150"/>
      <c r="AF49" s="150"/>
      <c r="AG49" s="150"/>
    </row>
    <row r="50" spans="1:33" ht="36.6" customHeight="1" thickBot="1" x14ac:dyDescent="0.4">
      <c r="A50" s="108"/>
      <c r="B50" s="142"/>
      <c r="C50" s="286"/>
      <c r="D50" s="220" t="s">
        <v>76</v>
      </c>
      <c r="E50" s="228"/>
      <c r="F50" s="241">
        <f>'(R)-Leisure'!AY5</f>
        <v>0</v>
      </c>
      <c r="G50" s="273" t="s">
        <v>111</v>
      </c>
      <c r="H50" s="274"/>
      <c r="I50" s="149">
        <f>'(R)-Leisure'!AD11</f>
        <v>83644</v>
      </c>
      <c r="J50" s="149">
        <f>'(R)-Leisure'!AE11</f>
        <v>167542</v>
      </c>
      <c r="K50" s="149">
        <f>'(R)-Leisure'!AF11</f>
        <v>251087</v>
      </c>
      <c r="L50" s="149">
        <f>'(R)-Leisure'!AG11</f>
        <v>337660</v>
      </c>
      <c r="M50" s="149">
        <f>'(R)-Leisure'!AH11</f>
        <v>423796</v>
      </c>
      <c r="N50" s="149">
        <f>'(R)-Leisure'!AI11</f>
        <v>508349</v>
      </c>
      <c r="O50" s="149">
        <f>'(R)-Leisure'!AJ11</f>
        <v>595167</v>
      </c>
      <c r="P50" s="149">
        <f>'(R)-Leisure'!AK11</f>
        <v>678606</v>
      </c>
      <c r="Q50" s="149">
        <f>'(R)-Leisure'!AL11</f>
        <v>760453</v>
      </c>
      <c r="R50" s="149">
        <f>'(R)-Leisure'!AM11</f>
        <v>844058</v>
      </c>
      <c r="S50" s="149">
        <f>'(R)-Leisure'!AN11</f>
        <v>927687</v>
      </c>
      <c r="T50" s="149">
        <f>'(R)-Leisure'!AO11</f>
        <v>1010920</v>
      </c>
      <c r="U50" s="149">
        <f>'(R)-Leisure'!AP11</f>
        <v>87480</v>
      </c>
      <c r="V50" s="149">
        <f>'(R)-Leisure'!AP11</f>
        <v>87480</v>
      </c>
      <c r="W50" s="149">
        <f>'(R)-Leisure'!AQ11</f>
        <v>136929</v>
      </c>
      <c r="X50" s="149"/>
      <c r="Y50" s="149"/>
      <c r="Z50" s="149"/>
      <c r="AA50" s="149"/>
      <c r="AB50" s="149"/>
      <c r="AC50" s="149"/>
      <c r="AD50" s="149"/>
      <c r="AE50" s="149"/>
      <c r="AF50" s="149"/>
      <c r="AG50" s="149"/>
    </row>
    <row r="51" spans="1:33" ht="36.6" customHeight="1" x14ac:dyDescent="0.35">
      <c r="A51" s="108"/>
      <c r="B51" s="142"/>
      <c r="C51" s="286"/>
      <c r="D51" s="220" t="s">
        <v>77</v>
      </c>
      <c r="E51" s="228"/>
      <c r="F51" s="242"/>
      <c r="G51" s="281" t="s">
        <v>119</v>
      </c>
      <c r="H51" s="282"/>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33" ht="36.6" customHeight="1" x14ac:dyDescent="0.35">
      <c r="A52" s="108"/>
      <c r="B52" s="142"/>
      <c r="C52" s="286"/>
      <c r="D52" s="220" t="s">
        <v>78</v>
      </c>
      <c r="E52" s="228"/>
      <c r="F52" s="241">
        <f>'(R)-Leisure'!W62</f>
        <v>0</v>
      </c>
      <c r="G52" s="273" t="s">
        <v>111</v>
      </c>
      <c r="H52" s="274"/>
      <c r="I52" s="136">
        <f>'(R)-Leisure'!B65</f>
        <v>0.54</v>
      </c>
      <c r="J52" s="136">
        <f>'(R)-Leisure'!C65</f>
        <v>0.34</v>
      </c>
      <c r="K52" s="136">
        <f>'(R)-Leisure'!D65</f>
        <v>0.54</v>
      </c>
      <c r="L52" s="136">
        <f>'(R)-Leisure'!E65</f>
        <v>0.64</v>
      </c>
      <c r="M52" s="136">
        <f>'(R)-Leisure'!F65</f>
        <v>0.16</v>
      </c>
      <c r="N52" s="136">
        <f>'(R)-Leisure'!G65</f>
        <v>0.54</v>
      </c>
      <c r="O52" s="136">
        <f>'(R)-Leisure'!H65</f>
        <v>0.56000000000000005</v>
      </c>
      <c r="P52" s="136">
        <f>'(R)-Leisure'!I65</f>
        <v>0.5</v>
      </c>
      <c r="Q52" s="136">
        <f>'(R)-Leisure'!J65</f>
        <v>0.51</v>
      </c>
      <c r="R52" s="136">
        <f>'(R)-Leisure'!K65</f>
        <v>0.32</v>
      </c>
      <c r="S52" s="136">
        <f>'(R)-Leisure'!L65</f>
        <v>0.33</v>
      </c>
      <c r="T52" s="136">
        <f>'(R)-Leisure'!M65</f>
        <v>0.21</v>
      </c>
      <c r="U52" s="136">
        <f>'(R)-Leisure'!N65</f>
        <v>0</v>
      </c>
      <c r="V52" s="136"/>
      <c r="W52" s="136"/>
      <c r="X52" s="136"/>
      <c r="Y52" s="136"/>
      <c r="Z52" s="136"/>
      <c r="AA52" s="136"/>
      <c r="AB52" s="136"/>
      <c r="AC52" s="136"/>
      <c r="AD52" s="136"/>
      <c r="AE52" s="136"/>
      <c r="AF52" s="136"/>
      <c r="AG52" s="136"/>
    </row>
    <row r="53" spans="1:33" ht="36.6" customHeight="1" x14ac:dyDescent="0.35">
      <c r="A53" s="108"/>
      <c r="B53" s="142"/>
      <c r="C53" s="286"/>
      <c r="D53" s="220" t="s">
        <v>36</v>
      </c>
      <c r="E53" s="228" t="s">
        <v>120</v>
      </c>
      <c r="F53" s="241" t="str">
        <f>'(R)-Disrepair claims '!W5</f>
        <v>Neither</v>
      </c>
      <c r="G53" s="267" t="s">
        <v>112</v>
      </c>
      <c r="H53" s="268"/>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1:33" ht="36.6" customHeight="1" x14ac:dyDescent="0.35">
      <c r="A54" s="108"/>
      <c r="B54" s="142"/>
      <c r="C54" s="286"/>
      <c r="D54" s="223" t="s">
        <v>79</v>
      </c>
      <c r="E54" s="228"/>
      <c r="F54" s="241">
        <f>'(R)-Voids'!Y5</f>
        <v>0</v>
      </c>
      <c r="G54" s="267" t="s">
        <v>112</v>
      </c>
      <c r="H54" s="268"/>
      <c r="I54" s="148">
        <f>'(R)-Voids'!D8</f>
        <v>203</v>
      </c>
      <c r="J54" s="147">
        <f>'(R)-Voids'!E8</f>
        <v>205</v>
      </c>
      <c r="K54" s="147">
        <f>'(R)-Voids'!F8</f>
        <v>213</v>
      </c>
      <c r="L54" s="147">
        <f>'(R)-Voids'!G8</f>
        <v>215</v>
      </c>
      <c r="M54" s="147">
        <f>'(R)-Voids'!H8</f>
        <v>216</v>
      </c>
      <c r="N54" s="147">
        <f>'(R)-Voids'!I8</f>
        <v>206</v>
      </c>
      <c r="O54" s="147">
        <f>'(R)-Voids'!J8</f>
        <v>188</v>
      </c>
      <c r="P54" s="147">
        <f>'(R)-Voids'!K8</f>
        <v>173</v>
      </c>
      <c r="Q54" s="147">
        <f>'(R)-Voids'!L8</f>
        <v>167</v>
      </c>
      <c r="R54" s="147">
        <f>'(R)-Voids'!M8</f>
        <v>184</v>
      </c>
      <c r="S54" s="147">
        <f>'(R)-Voids'!N8</f>
        <v>191</v>
      </c>
      <c r="T54" s="147">
        <f>'(R)-Voids'!O8</f>
        <v>161</v>
      </c>
      <c r="U54" s="147">
        <f>'(R)-Voids'!P8</f>
        <v>176</v>
      </c>
      <c r="V54" s="147">
        <f>'(R)-Voids'!P8</f>
        <v>176</v>
      </c>
      <c r="W54" s="147">
        <f>'(R)-Voids'!Q8</f>
        <v>180</v>
      </c>
      <c r="X54" s="147"/>
      <c r="Y54" s="147"/>
      <c r="Z54" s="147"/>
      <c r="AA54" s="147"/>
      <c r="AB54" s="147"/>
      <c r="AC54" s="147"/>
      <c r="AD54" s="147"/>
      <c r="AE54" s="147"/>
      <c r="AF54" s="147"/>
      <c r="AG54" s="147"/>
    </row>
    <row r="55" spans="1:33" ht="36.6" customHeight="1" thickBot="1" x14ac:dyDescent="0.4">
      <c r="A55" s="108"/>
      <c r="B55" s="142"/>
      <c r="C55" s="287"/>
      <c r="D55" s="221" t="s">
        <v>80</v>
      </c>
      <c r="E55" s="229"/>
      <c r="F55" s="241">
        <f>'(R)-Voids'!AZ5</f>
        <v>0</v>
      </c>
      <c r="G55" s="269" t="s">
        <v>112</v>
      </c>
      <c r="H55" s="270"/>
      <c r="I55" s="151">
        <f>'(R)-Voids'!AE8</f>
        <v>0.02</v>
      </c>
      <c r="J55" s="152">
        <f>'(R)-Voids'!AF8</f>
        <v>2.0400000000000001E-2</v>
      </c>
      <c r="K55" s="152">
        <f>'(R)-Voids'!AG8</f>
        <v>2.0299999999999999E-2</v>
      </c>
      <c r="L55" s="152">
        <f>'(R)-Voids'!AH8</f>
        <v>2.0400000000000001E-2</v>
      </c>
      <c r="M55" s="152">
        <f>'(R)-Voids'!AI8</f>
        <v>2.0400000000000001E-2</v>
      </c>
      <c r="N55" s="152">
        <f>'(R)-Voids'!AJ8</f>
        <v>2.0400000000000001E-2</v>
      </c>
      <c r="O55" s="152">
        <f>'(R)-Voids'!AK8</f>
        <v>2.0299999999999999E-2</v>
      </c>
      <c r="P55" s="152">
        <f>'(R)-Voids'!AL8</f>
        <v>0.02</v>
      </c>
      <c r="Q55" s="152">
        <f>'(R)-Voids'!AM8</f>
        <v>1.9699999999999999E-2</v>
      </c>
      <c r="R55" s="152">
        <f>'(R)-Voids'!AN8</f>
        <v>1.9599999999999999E-2</v>
      </c>
      <c r="S55" s="152">
        <f>'(R)-Voids'!AO8</f>
        <v>1.9599999999999999E-2</v>
      </c>
      <c r="T55" s="152">
        <f>'(R)-Voids'!AP8</f>
        <v>1.95E-2</v>
      </c>
      <c r="U55" s="152">
        <f>'(R)-Voids'!AQ8</f>
        <v>1.7899999999999999E-2</v>
      </c>
      <c r="V55" s="152">
        <f>'(R)-Voids'!AQ8</f>
        <v>1.7899999999999999E-2</v>
      </c>
      <c r="W55" s="152">
        <f>'(R)-Voids'!AR8</f>
        <v>1.84E-2</v>
      </c>
      <c r="X55" s="152"/>
      <c r="Y55" s="152"/>
      <c r="Z55" s="152"/>
      <c r="AA55" s="152"/>
      <c r="AB55" s="152"/>
      <c r="AC55" s="152"/>
      <c r="AD55" s="152"/>
      <c r="AE55" s="152"/>
      <c r="AF55" s="152"/>
      <c r="AG55" s="152"/>
    </row>
    <row r="56" spans="1:33" ht="36.6" customHeight="1" x14ac:dyDescent="0.35">
      <c r="A56" s="108"/>
      <c r="B56" s="142"/>
      <c r="C56" s="278" t="s">
        <v>81</v>
      </c>
      <c r="D56" s="219" t="s">
        <v>82</v>
      </c>
      <c r="E56" s="227"/>
      <c r="F56" s="241">
        <f>'(WF)-Turnover'!X5</f>
        <v>0</v>
      </c>
      <c r="G56" s="281" t="s">
        <v>119</v>
      </c>
      <c r="H56" s="282"/>
      <c r="I56" s="153">
        <f>'(WF)-Turnover'!C10</f>
        <v>0</v>
      </c>
      <c r="J56" s="154">
        <f>'(WF)-Turnover'!D10</f>
        <v>8</v>
      </c>
      <c r="K56" s="154">
        <f>'(WF)-Turnover'!E10</f>
        <v>8</v>
      </c>
      <c r="L56" s="154">
        <f>'(WF)-Turnover'!F10</f>
        <v>-4</v>
      </c>
      <c r="M56" s="154">
        <f>'(WF)-Turnover'!G10</f>
        <v>-7</v>
      </c>
      <c r="N56" s="154">
        <f>'(WF)-Turnover'!H10</f>
        <v>0</v>
      </c>
      <c r="O56" s="154">
        <f>'(WF)-Turnover'!I10</f>
        <v>7</v>
      </c>
      <c r="P56" s="154">
        <f>'(WF)-Turnover'!J10</f>
        <v>5</v>
      </c>
      <c r="Q56" s="154">
        <f>'(WF)-Turnover'!K10</f>
        <v>1</v>
      </c>
      <c r="R56" s="154">
        <f>'(WF)-Turnover'!L10</f>
        <v>14</v>
      </c>
      <c r="S56" s="154">
        <f>'(WF)-Turnover'!M10</f>
        <v>5</v>
      </c>
      <c r="T56" s="154">
        <f>'(WF)-Turnover'!N10</f>
        <v>12</v>
      </c>
      <c r="U56" s="154">
        <f>'(WF)-Turnover'!O10</f>
        <v>1</v>
      </c>
      <c r="V56" s="154">
        <f>'(WF)-Turnover'!O10</f>
        <v>1</v>
      </c>
      <c r="W56" s="154">
        <f>'(WF)-Turnover'!P10</f>
        <v>-11</v>
      </c>
      <c r="X56" s="154"/>
      <c r="Y56" s="154"/>
      <c r="Z56" s="154"/>
      <c r="AA56" s="154"/>
      <c r="AB56" s="154"/>
      <c r="AC56" s="154"/>
      <c r="AD56" s="154"/>
      <c r="AE56" s="154"/>
      <c r="AF56" s="154"/>
      <c r="AG56" s="154"/>
    </row>
    <row r="57" spans="1:33" ht="36.6" customHeight="1" x14ac:dyDescent="0.35">
      <c r="A57" s="108"/>
      <c r="B57" s="142"/>
      <c r="C57" s="279"/>
      <c r="D57" s="220" t="s">
        <v>83</v>
      </c>
      <c r="E57" s="228"/>
      <c r="F57" s="241">
        <f>'(WF)-Essential Learning'!M5</f>
        <v>0</v>
      </c>
      <c r="G57" s="283" t="s">
        <v>119</v>
      </c>
      <c r="H57" s="284"/>
      <c r="I57" s="120"/>
      <c r="J57" s="121"/>
      <c r="K57" s="121"/>
      <c r="L57" s="121"/>
      <c r="M57" s="121"/>
      <c r="N57" s="121"/>
      <c r="O57" s="121"/>
      <c r="P57" s="121"/>
      <c r="Q57" s="137">
        <f>'(WF)-Essential Learning'!J8</f>
        <v>0</v>
      </c>
      <c r="R57" s="137"/>
      <c r="S57" s="137"/>
      <c r="T57" s="137"/>
      <c r="U57" s="137" t="s">
        <v>117</v>
      </c>
      <c r="V57" s="137"/>
      <c r="W57" s="137"/>
      <c r="X57" s="137"/>
      <c r="Y57" s="137"/>
      <c r="Z57" s="137"/>
      <c r="AA57" s="137"/>
      <c r="AB57" s="137"/>
      <c r="AC57" s="137"/>
      <c r="AD57" s="137"/>
      <c r="AE57" s="137"/>
      <c r="AF57" s="137"/>
      <c r="AG57" s="137"/>
    </row>
    <row r="58" spans="1:33" ht="36.6" customHeight="1" x14ac:dyDescent="0.35">
      <c r="A58" s="108"/>
      <c r="B58" s="142"/>
      <c r="C58" s="279"/>
      <c r="D58" s="220" t="s">
        <v>121</v>
      </c>
      <c r="E58" s="228"/>
      <c r="F58" s="241">
        <f>'(WF)-Appraisals'!V5</f>
        <v>0</v>
      </c>
      <c r="G58" s="283" t="s">
        <v>119</v>
      </c>
      <c r="H58" s="284"/>
      <c r="I58" s="120"/>
      <c r="J58" s="121"/>
      <c r="K58" s="121"/>
      <c r="L58" s="121"/>
      <c r="M58" s="121"/>
      <c r="N58" s="121"/>
      <c r="O58" s="121"/>
      <c r="P58" s="121"/>
      <c r="Q58" s="121"/>
      <c r="R58" s="121"/>
      <c r="S58" s="121"/>
      <c r="T58" s="121">
        <v>252</v>
      </c>
      <c r="U58" s="121" t="s">
        <v>122</v>
      </c>
      <c r="V58" s="121"/>
      <c r="W58" s="121"/>
      <c r="X58" s="121"/>
      <c r="Y58" s="121"/>
      <c r="Z58" s="121"/>
      <c r="AA58" s="121"/>
      <c r="AB58" s="121"/>
      <c r="AC58" s="121"/>
      <c r="AD58" s="121"/>
      <c r="AE58" s="121"/>
      <c r="AF58" s="121"/>
      <c r="AG58" s="121"/>
    </row>
    <row r="59" spans="1:33" ht="36.6" customHeight="1" x14ac:dyDescent="0.35">
      <c r="A59" s="108"/>
      <c r="B59" s="142"/>
      <c r="C59" s="279"/>
      <c r="D59" s="220" t="s">
        <v>84</v>
      </c>
      <c r="E59" s="228"/>
      <c r="F59" s="241">
        <f>'(WF)-Sickness absence rate'!X5</f>
        <v>0</v>
      </c>
      <c r="G59" s="283" t="s">
        <v>119</v>
      </c>
      <c r="H59" s="284"/>
      <c r="I59" s="155"/>
      <c r="J59" s="156"/>
      <c r="K59" s="157">
        <f>'(WF)-Sickness absence rate'!C16</f>
        <v>2.9806877374142031</v>
      </c>
      <c r="L59" s="156"/>
      <c r="M59" s="156"/>
      <c r="N59" s="157">
        <f>'(WF)-Sickness absence rate'!D16</f>
        <v>6.2474740590398188</v>
      </c>
      <c r="O59" s="156"/>
      <c r="P59" s="156"/>
      <c r="Q59" s="157">
        <f>'(WF)-Sickness absence rate'!E16</f>
        <v>9.5130069329686258</v>
      </c>
      <c r="R59" s="156"/>
      <c r="S59" s="156"/>
      <c r="T59" s="156"/>
      <c r="U59" s="156" t="s">
        <v>123</v>
      </c>
      <c r="V59" s="156"/>
      <c r="W59" s="156"/>
      <c r="X59" s="156"/>
      <c r="Y59" s="156"/>
      <c r="Z59" s="156"/>
      <c r="AA59" s="156"/>
      <c r="AB59" s="156"/>
      <c r="AC59" s="156"/>
      <c r="AD59" s="156"/>
      <c r="AE59" s="156"/>
      <c r="AF59" s="156"/>
      <c r="AG59" s="156"/>
    </row>
    <row r="60" spans="1:33" ht="36.6" customHeight="1" x14ac:dyDescent="0.35">
      <c r="A60" s="108"/>
      <c r="B60" s="142"/>
      <c r="C60" s="279"/>
      <c r="D60" s="220" t="s">
        <v>85</v>
      </c>
      <c r="E60" s="228"/>
      <c r="F60" s="275">
        <f>'(WF)- Home Care % market share'!AB5</f>
        <v>0</v>
      </c>
      <c r="G60" s="263" t="s">
        <v>113</v>
      </c>
      <c r="H60" s="264"/>
      <c r="I60" s="124">
        <f>'(WF)- Home Care % market share'!B8</f>
        <v>267</v>
      </c>
      <c r="J60" s="125">
        <f>'(WF)- Home Care % market share'!C8</f>
        <v>268</v>
      </c>
      <c r="K60" s="125">
        <f>'(WF)- Home Care % market share'!D8</f>
        <v>273</v>
      </c>
      <c r="L60" s="125">
        <f>'(WF)- Home Care % market share'!E8</f>
        <v>274</v>
      </c>
      <c r="M60" s="125">
        <f>'(WF)- Home Care % market share'!F8</f>
        <v>275</v>
      </c>
      <c r="N60" s="125">
        <f>'(WF)- Home Care % market share'!G8</f>
        <v>276</v>
      </c>
      <c r="O60" s="125">
        <f>'(WF)- Home Care % market share'!H8</f>
        <v>277</v>
      </c>
      <c r="P60" s="125">
        <f>'(WF)- Home Care % market share'!I8</f>
        <v>274</v>
      </c>
      <c r="Q60" s="125">
        <f>'(WF)- Home Care % market share'!J8</f>
        <v>274</v>
      </c>
      <c r="R60" s="125">
        <f>'(WF)- Home Care % market share'!K8</f>
        <v>276</v>
      </c>
      <c r="S60" s="125">
        <f>'(WF)- Home Care % market share'!L8</f>
        <v>281</v>
      </c>
      <c r="T60" s="125">
        <f>'(WF)- Home Care % market share'!M8</f>
        <v>282</v>
      </c>
      <c r="U60" s="125">
        <f>'(WF)- Home Care % market share'!N8</f>
        <v>283</v>
      </c>
      <c r="V60" s="125">
        <f>'(WF)- Home Care % market share'!N8</f>
        <v>283</v>
      </c>
      <c r="W60" s="125" t="s">
        <v>118</v>
      </c>
      <c r="X60" s="125"/>
      <c r="Y60" s="125"/>
      <c r="Z60" s="125"/>
      <c r="AA60" s="125"/>
      <c r="AB60" s="125"/>
      <c r="AC60" s="125"/>
      <c r="AD60" s="125"/>
      <c r="AE60" s="125"/>
      <c r="AF60" s="125"/>
      <c r="AG60" s="125"/>
    </row>
    <row r="61" spans="1:33" ht="36.6" customHeight="1" x14ac:dyDescent="0.35">
      <c r="A61" s="108"/>
      <c r="B61" s="142"/>
      <c r="C61" s="279"/>
      <c r="D61" s="220" t="s">
        <v>86</v>
      </c>
      <c r="E61" s="228"/>
      <c r="F61" s="276"/>
      <c r="G61" s="263" t="s">
        <v>113</v>
      </c>
      <c r="H61" s="264"/>
      <c r="I61" s="136">
        <f>'(WF)- Home Care % market share'!B9</f>
        <v>0.48375121463376575</v>
      </c>
      <c r="J61" s="136">
        <f>'(WF)- Home Care % market share'!C9</f>
        <v>0.47642262696184989</v>
      </c>
      <c r="K61" s="136">
        <f>'(WF)- Home Care % market share'!D9</f>
        <v>0.48516173012031771</v>
      </c>
      <c r="L61" s="136">
        <f>'(WF)- Home Care % market share'!E9</f>
        <v>0.46541273266792565</v>
      </c>
      <c r="M61" s="136">
        <f>'(WF)- Home Care % market share'!F9</f>
        <v>0.45127756269988217</v>
      </c>
      <c r="N61" s="136">
        <f>'(WF)- Home Care % market share'!G9</f>
        <v>0.47198604869541888</v>
      </c>
      <c r="O61" s="136">
        <f>'(WF)- Home Care % market share'!H9</f>
        <v>0.48155321637426912</v>
      </c>
      <c r="P61" s="136">
        <f>'(WF)- Home Care % market share'!I9</f>
        <v>0.46396488266081376</v>
      </c>
      <c r="Q61" s="136">
        <f>'(WF)- Home Care % market share'!J9</f>
        <v>0.45360642461870704</v>
      </c>
      <c r="R61" s="136">
        <f>'(WF)- Home Care % market share'!K9</f>
        <v>0.48224103753606434</v>
      </c>
      <c r="S61" s="136">
        <f>'(WF)- Home Care % market share'!L9</f>
        <v>0.4548204803996479</v>
      </c>
      <c r="T61" s="136">
        <f>'(WF)- Home Care % market share'!M9</f>
        <v>0.39200000000000002</v>
      </c>
      <c r="U61" s="136">
        <f>'(WF)- Home Care % market share'!N9</f>
        <v>0.44400000000000001</v>
      </c>
      <c r="V61" s="136">
        <f>'(WF)- Home Care % market share'!N9</f>
        <v>0.44400000000000001</v>
      </c>
      <c r="W61" s="136" t="s">
        <v>118</v>
      </c>
      <c r="X61" s="136"/>
      <c r="Y61" s="136"/>
      <c r="Z61" s="136"/>
      <c r="AA61" s="136"/>
      <c r="AB61" s="136"/>
      <c r="AC61" s="136"/>
      <c r="AD61" s="136"/>
      <c r="AE61" s="136"/>
      <c r="AF61" s="136"/>
      <c r="AG61" s="136"/>
    </row>
    <row r="62" spans="1:33" ht="36.6" customHeight="1" x14ac:dyDescent="0.35">
      <c r="A62" s="108"/>
      <c r="B62" s="142"/>
      <c r="C62" s="279"/>
      <c r="D62" s="220" t="s">
        <v>87</v>
      </c>
      <c r="E62" s="228"/>
      <c r="F62" s="277"/>
      <c r="G62" s="263" t="s">
        <v>113</v>
      </c>
      <c r="H62" s="264"/>
      <c r="I62" s="136">
        <f>'(WF)- Home Care % market share'!B10</f>
        <v>0.3</v>
      </c>
      <c r="J62" s="136">
        <f>'(WF)- Home Care % market share'!C10</f>
        <v>0.31</v>
      </c>
      <c r="K62" s="136">
        <f>'(WF)- Home Care % market share'!D10</f>
        <v>0.31</v>
      </c>
      <c r="L62" s="136">
        <f>'(WF)- Home Care % market share'!E10</f>
        <v>0.31</v>
      </c>
      <c r="M62" s="136">
        <f>'(WF)- Home Care % market share'!F10</f>
        <v>0.28999999999999998</v>
      </c>
      <c r="N62" s="136">
        <f>'(WF)- Home Care % market share'!G10</f>
        <v>0.3</v>
      </c>
      <c r="O62" s="136">
        <f>'(WF)- Home Care % market share'!H10</f>
        <v>0.3</v>
      </c>
      <c r="P62" s="136">
        <f>'(WF)- Home Care % market share'!I10</f>
        <v>0.3</v>
      </c>
      <c r="Q62" s="136">
        <f>'(WF)- Home Care % market share'!J10</f>
        <v>0.28999999999999998</v>
      </c>
      <c r="R62" s="136">
        <f>'(WF)- Home Care % market share'!K10</f>
        <v>0.3</v>
      </c>
      <c r="S62" s="136">
        <f>'(WF)- Home Care % market share'!L10</f>
        <v>0.27</v>
      </c>
      <c r="T62" s="136">
        <f>'(WF)- Home Care % market share'!M10</f>
        <v>0.25</v>
      </c>
      <c r="U62" s="136">
        <f>'(WF)- Home Care % market share'!N10</f>
        <v>0.25</v>
      </c>
      <c r="V62" s="136">
        <f>'(WF)- Home Care % market share'!N10</f>
        <v>0.25</v>
      </c>
      <c r="W62" s="136" t="s">
        <v>118</v>
      </c>
      <c r="X62" s="136"/>
      <c r="Y62" s="136"/>
      <c r="Z62" s="136"/>
      <c r="AA62" s="136"/>
      <c r="AB62" s="136"/>
      <c r="AC62" s="136"/>
      <c r="AD62" s="136"/>
      <c r="AE62" s="136"/>
      <c r="AF62" s="136"/>
      <c r="AG62" s="136"/>
    </row>
    <row r="63" spans="1:33" ht="36.6" customHeight="1" x14ac:dyDescent="0.35">
      <c r="A63" s="108"/>
      <c r="B63" s="142"/>
      <c r="C63" s="279"/>
      <c r="D63" s="220" t="s">
        <v>88</v>
      </c>
      <c r="E63" s="228"/>
      <c r="F63" s="241">
        <f>'(WF) - Agency'!X5</f>
        <v>0</v>
      </c>
      <c r="G63" s="263" t="s">
        <v>119</v>
      </c>
      <c r="H63" s="264"/>
      <c r="I63" s="149"/>
      <c r="J63" s="150"/>
      <c r="K63" s="150"/>
      <c r="L63" s="150"/>
      <c r="M63" s="150"/>
      <c r="N63" s="150"/>
      <c r="O63" s="150"/>
      <c r="P63" s="150"/>
      <c r="Q63" s="150"/>
      <c r="R63" s="150"/>
      <c r="S63" s="150"/>
      <c r="T63" s="150">
        <f>'(WF) - Agency'!N22</f>
        <v>526898.5199999999</v>
      </c>
      <c r="U63" s="150">
        <f>'(WF) - Agency'!O22</f>
        <v>13632.83</v>
      </c>
      <c r="V63" s="150">
        <f>'(WF) - Agency'!O22</f>
        <v>13632.83</v>
      </c>
      <c r="W63" s="150"/>
      <c r="X63" s="150"/>
      <c r="Y63" s="150"/>
      <c r="Z63" s="150"/>
      <c r="AA63" s="150"/>
      <c r="AB63" s="150"/>
      <c r="AC63" s="150"/>
      <c r="AD63" s="150"/>
      <c r="AE63" s="150"/>
      <c r="AF63" s="150"/>
      <c r="AG63" s="150"/>
    </row>
    <row r="64" spans="1:33" ht="36.6" customHeight="1" thickBot="1" x14ac:dyDescent="0.4">
      <c r="A64" s="108"/>
      <c r="B64" s="189"/>
      <c r="C64" s="280"/>
      <c r="D64" s="191" t="s">
        <v>89</v>
      </c>
      <c r="E64" s="232">
        <f>'(WF)-Net Promoter Score'!M19</f>
        <v>29</v>
      </c>
      <c r="F64" s="241">
        <f>'(WF)-Net Promoter Score'!O5</f>
        <v>0</v>
      </c>
      <c r="G64" s="265" t="s">
        <v>119</v>
      </c>
      <c r="H64" s="266"/>
      <c r="I64" s="132"/>
      <c r="J64" s="132"/>
      <c r="K64" s="132"/>
      <c r="L64" s="132"/>
      <c r="M64" s="132"/>
      <c r="N64" s="132"/>
      <c r="O64" s="132"/>
      <c r="P64" s="132"/>
      <c r="Q64" s="132"/>
      <c r="R64" s="132"/>
      <c r="S64" s="132"/>
      <c r="T64" s="132"/>
      <c r="U64" s="132" t="s">
        <v>122</v>
      </c>
      <c r="V64" s="132"/>
      <c r="W64" s="132"/>
      <c r="X64" s="132"/>
      <c r="Y64" s="132"/>
      <c r="Z64" s="132"/>
      <c r="AA64" s="132"/>
      <c r="AB64" s="132"/>
      <c r="AC64" s="132"/>
      <c r="AD64" s="132"/>
      <c r="AE64" s="132"/>
      <c r="AF64" s="132"/>
      <c r="AG64" s="132"/>
    </row>
    <row r="65" spans="2:33" ht="29.85" hidden="1" customHeight="1" thickBot="1" x14ac:dyDescent="0.35">
      <c r="B65" s="64"/>
      <c r="C65" s="76"/>
      <c r="D65" s="86"/>
      <c r="E65" s="81"/>
      <c r="I65" s="80"/>
      <c r="J65" s="80"/>
      <c r="K65" s="80"/>
      <c r="L65" s="80"/>
      <c r="M65" s="80"/>
      <c r="N65" s="80"/>
      <c r="O65" s="80"/>
      <c r="P65" s="80"/>
      <c r="Q65" s="80"/>
      <c r="R65" s="80"/>
      <c r="S65" s="78"/>
      <c r="T65" s="79"/>
      <c r="V65" s="205"/>
      <c r="W65" s="205"/>
      <c r="X65" s="205"/>
      <c r="Y65" s="205"/>
      <c r="Z65" s="205"/>
      <c r="AA65" s="205"/>
      <c r="AB65" s="205"/>
      <c r="AC65" s="205"/>
      <c r="AD65" s="205"/>
      <c r="AE65" s="205"/>
      <c r="AF65" s="205"/>
      <c r="AG65" s="205"/>
    </row>
    <row r="66" spans="2:33" ht="29.85" hidden="1" customHeight="1" thickBot="1" x14ac:dyDescent="0.35">
      <c r="B66" s="64"/>
      <c r="C66" s="76"/>
      <c r="D66" s="87"/>
      <c r="E66" s="65"/>
      <c r="I66" s="66"/>
      <c r="J66" s="66"/>
      <c r="K66" s="66"/>
      <c r="L66" s="66"/>
      <c r="M66" s="66"/>
      <c r="N66" s="66"/>
      <c r="O66" s="66"/>
      <c r="P66" s="66"/>
      <c r="Q66" s="66"/>
      <c r="R66" s="66"/>
      <c r="S66" s="67"/>
      <c r="T66" s="68"/>
      <c r="V66" s="205"/>
      <c r="W66" s="205"/>
      <c r="X66" s="205"/>
      <c r="Y66" s="205"/>
      <c r="Z66" s="205"/>
      <c r="AA66" s="205"/>
      <c r="AB66" s="205"/>
      <c r="AC66" s="205"/>
      <c r="AD66" s="205"/>
      <c r="AE66" s="205"/>
      <c r="AF66" s="205"/>
      <c r="AG66" s="205"/>
    </row>
    <row r="67" spans="2:33" ht="29.85" hidden="1" customHeight="1" thickBot="1" x14ac:dyDescent="0.35">
      <c r="B67" s="64"/>
      <c r="C67" s="76"/>
      <c r="D67" s="87"/>
      <c r="E67" s="65"/>
      <c r="I67" s="66"/>
      <c r="J67" s="66"/>
      <c r="K67" s="66"/>
      <c r="L67" s="66"/>
      <c r="M67" s="66"/>
      <c r="N67" s="66"/>
      <c r="O67" s="66"/>
      <c r="P67" s="66"/>
      <c r="Q67" s="66"/>
      <c r="R67" s="66"/>
      <c r="S67" s="67"/>
      <c r="T67" s="68"/>
      <c r="V67" s="205"/>
      <c r="W67" s="205"/>
      <c r="X67" s="205"/>
      <c r="Y67" s="205"/>
      <c r="Z67" s="205"/>
      <c r="AA67" s="205"/>
      <c r="AB67" s="205"/>
      <c r="AC67" s="205"/>
      <c r="AD67" s="205"/>
      <c r="AE67" s="205"/>
      <c r="AF67" s="205"/>
      <c r="AG67" s="205"/>
    </row>
    <row r="68" spans="2:33" ht="29.85" hidden="1" customHeight="1" thickBot="1" x14ac:dyDescent="0.35">
      <c r="B68" s="64"/>
      <c r="C68" s="76"/>
      <c r="D68" s="87"/>
      <c r="E68" s="65"/>
      <c r="I68" s="66"/>
      <c r="J68" s="66"/>
      <c r="K68" s="66"/>
      <c r="L68" s="66"/>
      <c r="M68" s="66"/>
      <c r="N68" s="66"/>
      <c r="O68" s="66"/>
      <c r="P68" s="66"/>
      <c r="Q68" s="66"/>
      <c r="R68" s="66"/>
      <c r="S68" s="67"/>
      <c r="T68" s="68"/>
      <c r="V68" s="205"/>
      <c r="W68" s="205"/>
      <c r="X68" s="205"/>
      <c r="Y68" s="205"/>
      <c r="Z68" s="205"/>
      <c r="AA68" s="205"/>
      <c r="AB68" s="205"/>
      <c r="AC68" s="205"/>
      <c r="AD68" s="205"/>
      <c r="AE68" s="205"/>
      <c r="AF68" s="205"/>
      <c r="AG68" s="205"/>
    </row>
    <row r="69" spans="2:33" ht="29.85" hidden="1" customHeight="1" thickBot="1" x14ac:dyDescent="0.35">
      <c r="B69" s="64"/>
      <c r="C69" s="76"/>
      <c r="D69" s="87"/>
      <c r="E69" s="65"/>
      <c r="I69" s="66"/>
      <c r="J69" s="66"/>
      <c r="K69" s="66"/>
      <c r="L69" s="66"/>
      <c r="M69" s="66"/>
      <c r="N69" s="66"/>
      <c r="O69" s="66"/>
      <c r="P69" s="66"/>
      <c r="Q69" s="66"/>
      <c r="R69" s="66"/>
      <c r="S69" s="67"/>
      <c r="T69" s="68"/>
      <c r="V69" s="205"/>
      <c r="W69" s="205"/>
      <c r="X69" s="205"/>
      <c r="Y69" s="205"/>
      <c r="Z69" s="205"/>
      <c r="AA69" s="205"/>
      <c r="AB69" s="205"/>
      <c r="AC69" s="205"/>
      <c r="AD69" s="205"/>
      <c r="AE69" s="205"/>
      <c r="AF69" s="205"/>
      <c r="AG69" s="205"/>
    </row>
    <row r="70" spans="2:33" ht="29.85" hidden="1" customHeight="1" thickBot="1" x14ac:dyDescent="0.35">
      <c r="B70" s="64"/>
      <c r="C70" s="76"/>
      <c r="D70" s="87"/>
      <c r="E70" s="65"/>
      <c r="I70" s="66"/>
      <c r="J70" s="66"/>
      <c r="K70" s="66"/>
      <c r="L70" s="66"/>
      <c r="M70" s="66"/>
      <c r="N70" s="66"/>
      <c r="O70" s="66"/>
      <c r="P70" s="66"/>
      <c r="Q70" s="66"/>
      <c r="R70" s="66"/>
      <c r="S70" s="67"/>
      <c r="T70" s="68"/>
      <c r="V70" s="205"/>
      <c r="W70" s="205"/>
      <c r="X70" s="205"/>
      <c r="Y70" s="205"/>
      <c r="Z70" s="205"/>
      <c r="AA70" s="205"/>
      <c r="AB70" s="205"/>
      <c r="AC70" s="205"/>
      <c r="AD70" s="205"/>
      <c r="AE70" s="205"/>
      <c r="AF70" s="205"/>
      <c r="AG70" s="205"/>
    </row>
    <row r="71" spans="2:33" ht="29.85" hidden="1" customHeight="1" thickBot="1" x14ac:dyDescent="0.35">
      <c r="B71" s="64"/>
      <c r="C71" s="76"/>
      <c r="D71" s="87"/>
      <c r="E71" s="65"/>
      <c r="I71" s="66"/>
      <c r="J71" s="66"/>
      <c r="K71" s="66"/>
      <c r="L71" s="66"/>
      <c r="M71" s="66"/>
      <c r="N71" s="66"/>
      <c r="O71" s="66"/>
      <c r="P71" s="66"/>
      <c r="Q71" s="66"/>
      <c r="R71" s="66"/>
      <c r="S71" s="67"/>
      <c r="T71" s="68"/>
      <c r="V71" s="205"/>
      <c r="W71" s="205"/>
      <c r="X71" s="205"/>
      <c r="Y71" s="205"/>
      <c r="Z71" s="205"/>
      <c r="AA71" s="205"/>
      <c r="AB71" s="205"/>
      <c r="AC71" s="205"/>
      <c r="AD71" s="205"/>
      <c r="AE71" s="205"/>
      <c r="AF71" s="205"/>
      <c r="AG71" s="205"/>
    </row>
    <row r="72" spans="2:33" ht="29.7" hidden="1" customHeight="1" thickBot="1" x14ac:dyDescent="0.35">
      <c r="B72" s="64"/>
      <c r="C72" s="76"/>
      <c r="D72" s="87"/>
      <c r="E72" s="65"/>
      <c r="I72" s="66"/>
      <c r="J72" s="66"/>
      <c r="K72" s="66"/>
      <c r="L72" s="66"/>
      <c r="M72" s="66"/>
      <c r="N72" s="66"/>
      <c r="O72" s="66"/>
      <c r="P72" s="66"/>
      <c r="Q72" s="66"/>
      <c r="R72" s="66"/>
      <c r="S72" s="67"/>
      <c r="T72" s="68"/>
      <c r="V72" s="205"/>
      <c r="W72" s="205"/>
      <c r="X72" s="205"/>
      <c r="Y72" s="205"/>
      <c r="Z72" s="205"/>
      <c r="AA72" s="205"/>
      <c r="AB72" s="205"/>
      <c r="AC72" s="205"/>
      <c r="AD72" s="205"/>
      <c r="AE72" s="205"/>
      <c r="AF72" s="205"/>
      <c r="AG72" s="205"/>
    </row>
    <row r="73" spans="2:33" ht="29.7" hidden="1" customHeight="1" thickBot="1" x14ac:dyDescent="0.35">
      <c r="B73" s="64"/>
      <c r="C73" s="76"/>
      <c r="D73" s="87"/>
      <c r="E73" s="65"/>
      <c r="I73" s="66"/>
      <c r="J73" s="66"/>
      <c r="K73" s="66"/>
      <c r="L73" s="66"/>
      <c r="M73" s="66"/>
      <c r="N73" s="66"/>
      <c r="O73" s="66"/>
      <c r="P73" s="66"/>
      <c r="Q73" s="66"/>
      <c r="R73" s="66"/>
      <c r="S73" s="67"/>
      <c r="T73" s="68"/>
      <c r="V73" s="205"/>
      <c r="W73" s="205"/>
      <c r="X73" s="205"/>
      <c r="Y73" s="205"/>
      <c r="Z73" s="205"/>
      <c r="AA73" s="205"/>
      <c r="AB73" s="205"/>
      <c r="AC73" s="205"/>
      <c r="AD73" s="205"/>
      <c r="AE73" s="205"/>
      <c r="AF73" s="205"/>
      <c r="AG73" s="205"/>
    </row>
    <row r="74" spans="2:33" ht="29.85" hidden="1" customHeight="1" thickBot="1" x14ac:dyDescent="0.35">
      <c r="B74" s="70"/>
      <c r="C74" s="77"/>
      <c r="D74" s="88"/>
      <c r="E74" s="71"/>
      <c r="G74" s="90"/>
      <c r="H74" s="90"/>
      <c r="I74" s="72"/>
      <c r="J74" s="72"/>
      <c r="K74" s="72"/>
      <c r="L74" s="72"/>
      <c r="M74" s="72"/>
      <c r="N74" s="72"/>
      <c r="O74" s="72"/>
      <c r="P74" s="72"/>
      <c r="Q74" s="72"/>
      <c r="R74" s="72"/>
      <c r="S74" s="73"/>
      <c r="T74" s="74"/>
      <c r="V74" s="205"/>
      <c r="W74" s="205"/>
      <c r="X74" s="205"/>
      <c r="Y74" s="205"/>
      <c r="Z74" s="205"/>
      <c r="AA74" s="205"/>
      <c r="AB74" s="205"/>
      <c r="AC74" s="205"/>
      <c r="AD74" s="205"/>
      <c r="AE74" s="205"/>
      <c r="AF74" s="205"/>
      <c r="AG74" s="205"/>
    </row>
  </sheetData>
  <sheetProtection sheet="1" objects="1" scenarios="1"/>
  <mergeCells count="51">
    <mergeCell ref="V11:AG11"/>
    <mergeCell ref="G22:H22"/>
    <mergeCell ref="C11:D12"/>
    <mergeCell ref="E11:E12"/>
    <mergeCell ref="G11:T11"/>
    <mergeCell ref="U11:U12"/>
    <mergeCell ref="G12:H12"/>
    <mergeCell ref="C13:C26"/>
    <mergeCell ref="G13:H13"/>
    <mergeCell ref="G14:H14"/>
    <mergeCell ref="G15:H15"/>
    <mergeCell ref="G16:H16"/>
    <mergeCell ref="G17:H17"/>
    <mergeCell ref="G18:H18"/>
    <mergeCell ref="G19:H19"/>
    <mergeCell ref="G20:H20"/>
    <mergeCell ref="C37:C55"/>
    <mergeCell ref="G37:H37"/>
    <mergeCell ref="G46:H46"/>
    <mergeCell ref="G47:H47"/>
    <mergeCell ref="C27:C36"/>
    <mergeCell ref="G31:H31"/>
    <mergeCell ref="G32:H32"/>
    <mergeCell ref="G33:H33"/>
    <mergeCell ref="G35:H35"/>
    <mergeCell ref="G36:H36"/>
    <mergeCell ref="G53:H53"/>
    <mergeCell ref="G48:H48"/>
    <mergeCell ref="G49:H49"/>
    <mergeCell ref="G50:H50"/>
    <mergeCell ref="G51:H51"/>
    <mergeCell ref="G52:H52"/>
    <mergeCell ref="C56:C64"/>
    <mergeCell ref="G56:H56"/>
    <mergeCell ref="G57:H57"/>
    <mergeCell ref="G58:H58"/>
    <mergeCell ref="G59:H59"/>
    <mergeCell ref="G60:H60"/>
    <mergeCell ref="G61:H61"/>
    <mergeCell ref="G62:H62"/>
    <mergeCell ref="F60:F62"/>
    <mergeCell ref="F11:F12"/>
    <mergeCell ref="G63:H63"/>
    <mergeCell ref="G64:H64"/>
    <mergeCell ref="G54:H54"/>
    <mergeCell ref="G55:H55"/>
    <mergeCell ref="G21:H21"/>
    <mergeCell ref="G23:H23"/>
    <mergeCell ref="G24:H24"/>
    <mergeCell ref="G25:H25"/>
    <mergeCell ref="F17:F22"/>
  </mergeCells>
  <conditionalFormatting sqref="E64">
    <cfRule type="cellIs" dxfId="126" priority="4" operator="equal">
      <formula>"N/A"</formula>
    </cfRule>
    <cfRule type="cellIs" dxfId="125" priority="5" operator="between">
      <formula>70</formula>
      <formula>100</formula>
    </cfRule>
    <cfRule type="cellIs" dxfId="124" priority="6" operator="between">
      <formula>60</formula>
      <formula>69</formula>
    </cfRule>
    <cfRule type="cellIs" dxfId="123" priority="7" operator="between">
      <formula>1</formula>
      <formula>29</formula>
    </cfRule>
    <cfRule type="cellIs" dxfId="122" priority="8" operator="greaterThanOrEqual">
      <formula>0</formula>
    </cfRule>
  </conditionalFormatting>
  <conditionalFormatting sqref="F13:F17 F23:F34 F37:F50 F52:F60 F63:F64">
    <cfRule type="cellIs" dxfId="121" priority="1" operator="equal">
      <formula>"Neither"</formula>
    </cfRule>
    <cfRule type="cellIs" dxfId="120" priority="2" operator="equal">
      <formula>"Improvement"</formula>
    </cfRule>
    <cfRule type="cellIs" dxfId="119" priority="3" operator="equal">
      <formula>"Concern"</formula>
    </cfRule>
  </conditionalFormatting>
  <hyperlinks>
    <hyperlink ref="D13" location="'(QS)-% Heat Serv.'!A1" display="Improve the % of servicing in date for all heating elements" xr:uid="{F7225B7B-257B-4A84-8D61-A9DB2615F3C5}"/>
    <hyperlink ref="D14" location="'(QS) - EICRs'!A1" display="Increase the % of Electrical Installation Condition Reports (EICRs) in date &amp; submitted to contract holder " xr:uid="{A7E8F263-273F-4404-B412-261E56073695}"/>
    <hyperlink ref="D15" location="'(QS) - Fire Remedial Works'!A1" display="Increase the % of fire remedial works completed (maintenance)" xr:uid="{6F55D45A-1C7A-4D27-9FEF-A5BA01969B14}"/>
    <hyperlink ref="D16" location="'(QS)-Fire Risk Assessments'!A1" display="Increase the % of fire risk assessments up to date (Sheltered Scheme Complexes, Communal Blocks and Walk-ups) " xr:uid="{830077AD-011B-4BC6-BCDE-0F49354C5EE6}"/>
    <hyperlink ref="D17" location="'(QS)-IAA'!A1" display="How many new contacts have you received in adults’ services in the last month?" xr:uid="{C6F6FA30-DDFA-48D0-9899-05FF7B859C13}"/>
    <hyperlink ref="D18" location="'(QS)-IAA'!A1" display="Completed Referrals" xr:uid="{CF5B2D4A-5F91-472F-9902-924E18CEEE93}"/>
    <hyperlink ref="D19" location="'(QS)-IAA'!A1" display="Referrals with an outcome of Information Only - No Further Action" xr:uid="{226C1D55-D523-4578-8D90-FF67034A8C4F}"/>
    <hyperlink ref="D20" location="'(QS)-IAA'!A1" display="Percentage with an outcome of Information only - No Further Action" xr:uid="{78D00866-1B2E-400D-8CA9-88949172726D}"/>
    <hyperlink ref="D21" location="'(QS)-IAA'!A1" display="Number of clients Counted Once" xr:uid="{F086B09E-F5F8-468A-890F-BE8C30B11453}"/>
    <hyperlink ref="D22" location="'(QS)-IAA'!A1" display="The number of clients waiting to be screened at Delta (IAA)" xr:uid="{FC3D3580-CF92-48B6-A08F-4864D695EA56}"/>
    <hyperlink ref="D23" location="'(QS)-Food'!A1" display="The percentage of completed interventions at High Risk Food Business establishments that were a programmed hygiene intervention" xr:uid="{AC11E613-D9CB-43A5-A054-F4AE925C9382}"/>
    <hyperlink ref="D24" location="'(QS)-Food'!A1" display="The percentage of completed interventions at High Risk Food Business establishments that were due a programmed Standards intervention during the year" xr:uid="{F14F423D-D9B2-4DAD-B21E-3DF74EE1B825}"/>
    <hyperlink ref="D25" location="'(QS)-Temp Accom'!A1" display="Number in temporary accommodation" xr:uid="{6CFE104E-AB6C-447F-851E-DCCD9482F99C}"/>
    <hyperlink ref="D26" location="'(QS) - Carers'!A1" display="Number of Carers Recorded on Eclipse" xr:uid="{21D17180-BC84-4F97-8169-213B339186CB}"/>
    <hyperlink ref="D27" location="'(PE) - Adult Complaints'!A1" display=" Adult Complaints : Stage 1 - Completed (In Timescale)" xr:uid="{598EB727-6D29-48BC-AADA-36ADA1307360}"/>
    <hyperlink ref="D28" location="'(PE) - Adult Complaints'!A1" display=" Adult Complaints : Stage 1 - Open (% age out of timescale)" xr:uid="{8CE2AC5A-7CFF-4D8E-A028-13AC260897FF}"/>
    <hyperlink ref="D29" location="'(PE) - Adult Complaints'!A1" display=" Adult Complaints : Stage 2 - Completed (In Timescale)" xr:uid="{5FFE86BB-94BC-4DFD-B38E-1B64DC2FCBB5}"/>
    <hyperlink ref="D30" location="'(PE) - Adult Complaints'!A1" display=" Adult Complaints : Stage 2 - Open (% age out of timescale)" xr:uid="{0C7B8699-F31B-409C-A5C3-7C6220C79FF6}"/>
    <hyperlink ref="D31" location="'(PE) - Children Complaints'!A1" display="Children Complaints : Stage 1 - Completed (In Timescale)" xr:uid="{05C45CBF-C087-4C1F-A0DA-0525462E325F}"/>
    <hyperlink ref="D32" location="'(PE) - Children Complaints'!A1" display="Children Complaints : Stage 1 - Open (% age out of timescale)" xr:uid="{D651683D-D2A8-4481-A044-B078BCDB07D3}"/>
    <hyperlink ref="D33" location="'(PE) - Children Complaints'!A1" display="Children Complaints : Stage 2 - Completed (In Timescale)" xr:uid="{602BAD28-1116-4749-9F98-4FFC1E9624EA}"/>
    <hyperlink ref="D34" location="'(PE) - Children Complaints'!A1" display="Children Complaints : Stage 2 - Open (% age out of timescale)" xr:uid="{D2458F9B-2A47-4D33-8200-C5D87F0C671F}"/>
    <hyperlink ref="D37" location="'(R)-Current Ten Arrears'!A1" display="Reduce the rent arrears as a % of debit" xr:uid="{4A658286-F0F6-4A4F-97BF-9AA3773ABE4C}"/>
    <hyperlink ref="D38" location="'(R)-HC DC DP SL'!A1" display="Home Care,Inc Extra Care (Clients)" xr:uid="{32EA47EE-C30E-4A11-BFA1-7DB9503319BC}"/>
    <hyperlink ref="D39" location="'(R)-HC DC DP SL'!A1" display="All Beds, Inc Respite  (Clients)" xr:uid="{C9238916-AF31-49ED-B74E-C9728CD16E91}"/>
    <hyperlink ref="D40" location="'(R)-HC DC DP SL'!A1" display="Direct Payments (Clients)" xr:uid="{52E8366D-9432-4017-B48D-B43628570BFC}"/>
    <hyperlink ref="D41" location="'(R)-HC DC DP SL'!A1" display="Supported Living (Clients)" xr:uid="{E1409CE8-18AF-42DC-87F7-27D31FDCFE28}"/>
    <hyperlink ref="D42" location="'(R)-HC DC DP SL'!A1" display="Home Care,Inc Extra Care (Weekly Hours)" xr:uid="{CC9AD22C-290D-45D8-B890-75831203641F}"/>
    <hyperlink ref="D43" location="'(R)-HC DC DP SL'!A1" display="All Beds, Inc Respite  (In House only)" xr:uid="{BD4CD3D0-98B6-4E58-BC9E-F46A45270C34}"/>
    <hyperlink ref="D44" location="'(R)-HC DC DP SL'!A1" display="Direct Payments (Weekly Hours)" xr:uid="{B3CB0E82-76DA-46D4-83AE-106270C3B3F4}"/>
    <hyperlink ref="D45" location="'(R)-HC DC DP SL'!A1" display="Supported Living (Weekly Hours)" xr:uid="{CF765B96-886D-47C7-B4E6-FA4F3A72BDD5}"/>
    <hyperlink ref="D46" location="'(R)-Affordable Homes'!A1" display="Affordable Homes Quarterly Performance" xr:uid="{B8624E8A-ED44-4B7F-A144-F34CA17E2878}"/>
    <hyperlink ref="D47" location="'(R)-Occ_Rates'!A1" display="Occupancy rates in house residential (Care Home Beds)" xr:uid="{987CC4DB-E0E8-453D-9B1D-2261110FD420}"/>
    <hyperlink ref="D48" location="'(R)-Urgent Repairs'!A1" display="Urgent repairs: Outstanding orders " xr:uid="{E44FE03D-C01F-48DF-8598-B864723F359A}"/>
    <hyperlink ref="D49" location="'(R)-Leisure'!A1" display="Fitness Income" xr:uid="{890EC688-7FB4-470B-9D96-55CCD55CDA7A}"/>
    <hyperlink ref="D50" location="'(R)-Leisure'!A1" display="Learn to Swim Income" xr:uid="{59FDC482-90A5-4FD6-9C88-B1F715B83E6A}"/>
    <hyperlink ref="D52" location="'(R)-Leisure'!A1" display="Net Promoter Score" xr:uid="{48EAB30D-5141-4213-BC99-05DB9B739598}"/>
    <hyperlink ref="D54" location="'(R)-Voids'!A1" display="Number of voids at month end" xr:uid="{1012AD8F-A747-4C60-A3DC-8079A8A9C7C0}"/>
    <hyperlink ref="D55" location="'(R)-Voids'!A1" display="Void loss as a percentage of the debit" xr:uid="{4CA6A282-64B6-460D-99B7-06C6BB204708}"/>
    <hyperlink ref="D56" location="'(WF)-Turnover'!A1" display="Turnover rate (divisional level) " xr:uid="{3DE132BA-AF61-45C8-8E8A-1EB267DA6A5F}"/>
    <hyperlink ref="D57" location="'(WF)-Essential Learning'!A1" display=" ALL Essential Modules Completed " xr:uid="{BC7B5556-0CEC-4FFB-AD94-39007C27BFD2}"/>
    <hyperlink ref="D58" location="'(WF)-Appraisals'!A1" display="Number of appraisals completed across the Department Of Comunities" xr:uid="{D32AFB1C-1D92-4FE8-A74D-DDF48871AD87}"/>
    <hyperlink ref="D59" location="'(WF)-Sickness absence rate'!A1" display="Sickness Absence (FTE Days Lost by Average Employee FTE Headcount)" xr:uid="{52F67491-4AC7-4E3D-86AA-36E6CA0DBD59}"/>
    <hyperlink ref="D60" location="'(WF)- Home Care % market share'!A1" display="Increase the number of in-house domiciliary carers employed" xr:uid="{DE76DD01-7DC4-4FB5-9A32-291B4F8D692C}"/>
    <hyperlink ref="D61" location="'(WF)- Home Care % market share'!A1" display="Increase the % of hours delivered" xr:uid="{B84DB515-5514-4370-940E-719673967F44}"/>
    <hyperlink ref="D62" location="'(WF)- Home Care % market share'!A1" display="Increase the % market share of in house Home Care" xr:uid="{46F5663E-015F-4D51-AD71-90822FAE1CAD}"/>
    <hyperlink ref="D63" location="'(WF) - Agency'!A1" display="Agency, Year to Date Costs (Amount inc Commitments)" xr:uid="{17A5FFDC-FFA4-425A-ABF4-4FE1A5838E2F}"/>
    <hyperlink ref="D64" location="'(WF)-Net Promoter Score'!A1" display="How likely would you be to recommend your division as an employer to someone you know?" xr:uid="{00DFF047-96B5-42E4-A991-EE1DB3466146}"/>
    <hyperlink ref="D35" location="'(PE)-Compliments'!A1" display="Childrens Compliments" xr:uid="{070E29D9-3AC4-42E7-85CD-8358623C1E31}"/>
    <hyperlink ref="D53" location="'(R)-Disrepair claims '!A1" display="Disrepair claims " xr:uid="{DBA7D62E-1551-477A-9EEB-D736B2BED164}"/>
    <hyperlink ref="D51" location="'(WF)-Budget Savings'!A1" display="% budget savings achieved (quarterly)" xr:uid="{BDF9A8FE-F529-44C9-ADDA-7B2B1092FC0D}"/>
  </hyperlinks>
  <pageMargins left="0.25" right="0.25" top="0.75" bottom="0.75" header="0.3" footer="0.3"/>
  <pageSetup paperSize="8" scale="47" orientation="portrait" r:id="rId1"/>
  <drawing r:id="rId2"/>
  <extLst>
    <ext xmlns:x14="http://schemas.microsoft.com/office/spreadsheetml/2009/9/main" uri="{05C60535-1F16-4fd2-B633-F4F36F0B64E0}">
      <x14:sparklineGroups xmlns:xm="http://schemas.microsoft.com/office/excel/2006/main">
        <x14:sparklineGroup type="column" displayEmptyCellsAs="gap" xr2:uid="{B9152EA3-3464-4DD7-A7D9-CB66CC3759A6}">
          <x14:colorSeries rgb="FF376092"/>
          <x14:colorNegative rgb="FFD00000"/>
          <x14:colorAxis rgb="FF000000"/>
          <x14:colorMarkers rgb="FFD00000"/>
          <x14:colorFirst rgb="FFD00000"/>
          <x14:colorLast rgb="FFD00000"/>
          <x14:colorHigh rgb="FFD00000"/>
          <x14:colorLow rgb="FFD00000"/>
          <x14:sparklines>
            <x14:sparkline>
              <xm:f>Summary!I13:AG13</xm:f>
              <xm:sqref>E13</xm:sqref>
            </x14:sparkline>
            <x14:sparkline>
              <xm:f>Summary!I14:AG14</xm:f>
              <xm:sqref>E14</xm:sqref>
            </x14:sparkline>
            <x14:sparkline>
              <xm:f>Summary!I15:AG15</xm:f>
              <xm:sqref>E15</xm:sqref>
            </x14:sparkline>
            <x14:sparkline>
              <xm:f>Summary!I16:AG16</xm:f>
              <xm:sqref>E16</xm:sqref>
            </x14:sparkline>
            <x14:sparkline>
              <xm:f>Summary!I17:AG17</xm:f>
              <xm:sqref>E17</xm:sqref>
            </x14:sparkline>
            <x14:sparkline>
              <xm:f>Summary!I18:AG18</xm:f>
              <xm:sqref>E18</xm:sqref>
            </x14:sparkline>
            <x14:sparkline>
              <xm:f>Summary!I19:AG19</xm:f>
              <xm:sqref>E19</xm:sqref>
            </x14:sparkline>
            <x14:sparkline>
              <xm:f>Summary!I20:AG20</xm:f>
              <xm:sqref>E20</xm:sqref>
            </x14:sparkline>
            <x14:sparkline>
              <xm:f>Summary!I21:AG21</xm:f>
              <xm:sqref>E21</xm:sqref>
            </x14:sparkline>
            <x14:sparkline>
              <xm:f>Summary!I22:AG22</xm:f>
              <xm:sqref>E22</xm:sqref>
            </x14:sparkline>
            <x14:sparkline>
              <xm:f>Summary!I23:AG23</xm:f>
              <xm:sqref>E23</xm:sqref>
            </x14:sparkline>
            <x14:sparkline>
              <xm:f>Summary!I24:AG24</xm:f>
              <xm:sqref>E24</xm:sqref>
            </x14:sparkline>
            <x14:sparkline>
              <xm:f>Summary!I25:AG25</xm:f>
              <xm:sqref>E25</xm:sqref>
            </x14:sparkline>
            <x14:sparkline>
              <xm:f>Summary!I26:AG26</xm:f>
              <xm:sqref>E26</xm:sqref>
            </x14:sparkline>
            <x14:sparkline>
              <xm:f>Summary!I27:AG27</xm:f>
              <xm:sqref>E27</xm:sqref>
            </x14:sparkline>
            <x14:sparkline>
              <xm:f>Summary!I28:AG28</xm:f>
              <xm:sqref>E28</xm:sqref>
            </x14:sparkline>
            <x14:sparkline>
              <xm:f>Summary!I29:AG29</xm:f>
              <xm:sqref>E29</xm:sqref>
            </x14:sparkline>
            <x14:sparkline>
              <xm:f>Summary!I30:AG30</xm:f>
              <xm:sqref>E30</xm:sqref>
            </x14:sparkline>
            <x14:sparkline>
              <xm:f>Summary!I31:AG31</xm:f>
              <xm:sqref>E31</xm:sqref>
            </x14:sparkline>
            <x14:sparkline>
              <xm:f>Summary!I32:AG32</xm:f>
              <xm:sqref>E32</xm:sqref>
            </x14:sparkline>
            <x14:sparkline>
              <xm:f>Summary!I33:AG33</xm:f>
              <xm:sqref>E33</xm:sqref>
            </x14:sparkline>
            <x14:sparkline>
              <xm:f>Summary!I34:AG34</xm:f>
              <xm:sqref>E34</xm:sqref>
            </x14:sparkline>
            <x14:sparkline>
              <xm:f>Summary!I35:AG35</xm:f>
              <xm:sqref>E35</xm:sqref>
            </x14:sparkline>
            <x14:sparkline>
              <xm:f>Summary!I36:AG36</xm:f>
              <xm:sqref>E36</xm:sqref>
            </x14:sparkline>
            <x14:sparkline>
              <xm:f>Summary!I37:AG37</xm:f>
              <xm:sqref>E37</xm:sqref>
            </x14:sparkline>
            <x14:sparkline>
              <xm:f>Summary!I38:AG38</xm:f>
              <xm:sqref>E38</xm:sqref>
            </x14:sparkline>
            <x14:sparkline>
              <xm:f>Summary!I39:AG39</xm:f>
              <xm:sqref>E39</xm:sqref>
            </x14:sparkline>
            <x14:sparkline>
              <xm:f>Summary!I40:AG40</xm:f>
              <xm:sqref>E40</xm:sqref>
            </x14:sparkline>
            <x14:sparkline>
              <xm:f>Summary!I41:AG41</xm:f>
              <xm:sqref>E41</xm:sqref>
            </x14:sparkline>
            <x14:sparkline>
              <xm:f>Summary!I42:AG42</xm:f>
              <xm:sqref>E42</xm:sqref>
            </x14:sparkline>
            <x14:sparkline>
              <xm:f>Summary!I43:AG43</xm:f>
              <xm:sqref>E43</xm:sqref>
            </x14:sparkline>
            <x14:sparkline>
              <xm:f>Summary!I44:AG44</xm:f>
              <xm:sqref>E44</xm:sqref>
            </x14:sparkline>
            <x14:sparkline>
              <xm:f>Summary!I45:AG45</xm:f>
              <xm:sqref>E45</xm:sqref>
            </x14:sparkline>
            <x14:sparkline>
              <xm:f>Summary!I46:AG46</xm:f>
              <xm:sqref>E46</xm:sqref>
            </x14:sparkline>
            <x14:sparkline>
              <xm:f>Summary!I47:AG47</xm:f>
              <xm:sqref>E47</xm:sqref>
            </x14:sparkline>
            <x14:sparkline>
              <xm:f>Summary!I48:AG48</xm:f>
              <xm:sqref>E48</xm:sqref>
            </x14:sparkline>
            <x14:sparkline>
              <xm:f>Summary!I49:AG49</xm:f>
              <xm:sqref>E49</xm:sqref>
            </x14:sparkline>
            <x14:sparkline>
              <xm:f>Summary!I50:AG50</xm:f>
              <xm:sqref>E50</xm:sqref>
            </x14:sparkline>
            <x14:sparkline>
              <xm:f>Summary!I51:AG51</xm:f>
              <xm:sqref>E51</xm:sqref>
            </x14:sparkline>
            <x14:sparkline>
              <xm:f>Summary!I52:AG52</xm:f>
              <xm:sqref>E52</xm:sqref>
            </x14:sparkline>
            <x14:sparkline>
              <xm:f>Summary!I53:AG53</xm:f>
              <xm:sqref>E53</xm:sqref>
            </x14:sparkline>
            <x14:sparkline>
              <xm:f>Summary!I54:AG54</xm:f>
              <xm:sqref>E54</xm:sqref>
            </x14:sparkline>
            <x14:sparkline>
              <xm:f>Summary!I55:AG55</xm:f>
              <xm:sqref>E55</xm:sqref>
            </x14:sparkline>
            <x14:sparkline>
              <xm:f>Summary!I56:AG56</xm:f>
              <xm:sqref>E56</xm:sqref>
            </x14:sparkline>
            <x14:sparkline>
              <xm:f>Summary!I57:AG57</xm:f>
              <xm:sqref>E57</xm:sqref>
            </x14:sparkline>
            <x14:sparkline>
              <xm:f>Summary!I58:AG58</xm:f>
              <xm:sqref>E58</xm:sqref>
            </x14:sparkline>
            <x14:sparkline>
              <xm:f>Summary!I59:AG59</xm:f>
              <xm:sqref>E59</xm:sqref>
            </x14:sparkline>
            <x14:sparkline>
              <xm:f>Summary!I60:AG60</xm:f>
              <xm:sqref>E60</xm:sqref>
            </x14:sparkline>
            <x14:sparkline>
              <xm:f>Summary!I61:AG61</xm:f>
              <xm:sqref>E61</xm:sqref>
            </x14:sparkline>
            <x14:sparkline>
              <xm:f>Summary!I62:AG62</xm:f>
              <xm:sqref>E62</xm:sqref>
            </x14:sparkline>
            <x14:sparkline>
              <xm:f>Summary!I63:AG63</xm:f>
              <xm:sqref>E63</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DA1D-C363-4BB4-BE5F-68BE993D186A}">
  <sheetPr>
    <pageSetUpPr fitToPage="1"/>
  </sheetPr>
  <dimension ref="B1:AF18"/>
  <sheetViews>
    <sheetView showGridLines="0" showRowColHeaders="0" topLeftCell="A31" workbookViewId="0">
      <selection activeCell="AB43" sqref="B1:AB43"/>
    </sheetView>
  </sheetViews>
  <sheetFormatPr defaultRowHeight="14.4" x14ac:dyDescent="0.3"/>
  <cols>
    <col min="1" max="1" width="4.44140625" customWidth="1"/>
    <col min="2" max="2" width="33.5546875" customWidth="1"/>
    <col min="3" max="14" width="5.44140625" customWidth="1"/>
    <col min="15" max="15" width="6.5546875" bestFit="1" customWidth="1"/>
    <col min="16" max="23" width="6.5546875" customWidth="1"/>
    <col min="24" max="24" width="7.88671875" customWidth="1"/>
    <col min="25" max="26" width="6.5546875" customWidth="1"/>
    <col min="27" max="27" width="6.44140625" bestFit="1" customWidth="1"/>
    <col min="28" max="32" width="5.44140625" customWidth="1"/>
    <col min="33" max="33" width="6.5546875" customWidth="1"/>
  </cols>
  <sheetData>
    <row r="1" spans="2:32" ht="8.1" customHeight="1" x14ac:dyDescent="0.3"/>
    <row r="2" spans="2:32" ht="18" customHeight="1" x14ac:dyDescent="0.5">
      <c r="D2" s="6"/>
      <c r="E2" s="6"/>
      <c r="AA2" s="326"/>
    </row>
    <row r="3" spans="2:32" ht="15.6" customHeight="1" x14ac:dyDescent="0.3">
      <c r="AA3" s="326"/>
    </row>
    <row r="4" spans="2:32" ht="25.8" x14ac:dyDescent="0.5">
      <c r="C4" s="6"/>
      <c r="AA4" s="326"/>
    </row>
    <row r="5" spans="2:32" ht="18" customHeight="1" thickBot="1" x14ac:dyDescent="0.35">
      <c r="C5" s="200"/>
      <c r="D5" s="200"/>
      <c r="E5" s="200"/>
      <c r="F5" s="200"/>
      <c r="G5" s="200"/>
      <c r="H5" s="200"/>
      <c r="I5" s="200"/>
      <c r="J5" s="200"/>
      <c r="K5" s="200"/>
      <c r="L5" s="200"/>
      <c r="M5" s="200"/>
      <c r="N5" s="200"/>
      <c r="AA5" s="326"/>
      <c r="AB5" s="200"/>
      <c r="AC5" s="200"/>
      <c r="AD5" s="200"/>
      <c r="AE5" s="200"/>
      <c r="AF5" s="200"/>
    </row>
    <row r="6" spans="2:32" ht="26.4" thickBot="1" x14ac:dyDescent="0.35">
      <c r="B6" s="327" t="s">
        <v>240</v>
      </c>
      <c r="C6" s="328"/>
      <c r="D6" s="328"/>
      <c r="E6" s="328"/>
      <c r="F6" s="328"/>
      <c r="G6" s="328"/>
      <c r="H6" s="328"/>
      <c r="I6" s="328"/>
      <c r="J6" s="328"/>
      <c r="K6" s="328"/>
      <c r="L6" s="328"/>
      <c r="M6" s="328"/>
      <c r="N6" s="328"/>
      <c r="O6" s="328"/>
      <c r="P6" s="201"/>
      <c r="Q6" s="201"/>
      <c r="R6" s="201"/>
      <c r="S6" s="201"/>
      <c r="T6" s="201"/>
      <c r="U6" s="201"/>
      <c r="V6" s="311" t="s">
        <v>92</v>
      </c>
      <c r="W6" s="311"/>
      <c r="X6" s="234"/>
      <c r="Y6" s="329" t="s">
        <v>110</v>
      </c>
      <c r="Z6" s="330"/>
    </row>
    <row r="8" spans="2:32" x14ac:dyDescent="0.3">
      <c r="C8" s="28">
        <v>45383</v>
      </c>
      <c r="D8" s="28">
        <v>45413</v>
      </c>
      <c r="E8" s="28">
        <v>45444</v>
      </c>
      <c r="F8" s="28">
        <v>45474</v>
      </c>
      <c r="G8" s="28">
        <v>45505</v>
      </c>
      <c r="H8" s="28">
        <v>45536</v>
      </c>
      <c r="I8" s="28">
        <v>45566</v>
      </c>
      <c r="J8" s="28">
        <v>45597</v>
      </c>
      <c r="K8" s="28">
        <v>45627</v>
      </c>
      <c r="L8" s="28">
        <v>45658</v>
      </c>
      <c r="M8" s="28">
        <v>45689</v>
      </c>
      <c r="N8" s="28">
        <v>45717</v>
      </c>
      <c r="O8" s="28">
        <v>45748</v>
      </c>
      <c r="P8" s="28">
        <v>45778</v>
      </c>
      <c r="Q8" s="28">
        <v>45809</v>
      </c>
      <c r="R8" s="28">
        <v>45839</v>
      </c>
      <c r="S8" s="28">
        <v>45870</v>
      </c>
      <c r="T8" s="28">
        <v>45901</v>
      </c>
      <c r="U8" s="28">
        <v>45931</v>
      </c>
      <c r="V8" s="28">
        <v>45962</v>
      </c>
      <c r="W8" s="28">
        <v>45992</v>
      </c>
      <c r="X8" s="28">
        <v>46023</v>
      </c>
      <c r="Y8" s="28">
        <v>46054</v>
      </c>
      <c r="Z8" s="28">
        <v>46082</v>
      </c>
    </row>
    <row r="9" spans="2:32" ht="27.6" customHeight="1" x14ac:dyDescent="0.3">
      <c r="B9" s="202" t="s">
        <v>49</v>
      </c>
      <c r="C9" s="37">
        <v>344</v>
      </c>
      <c r="D9" s="37">
        <v>197</v>
      </c>
      <c r="E9" s="37">
        <v>138</v>
      </c>
      <c r="F9" s="37">
        <v>136</v>
      </c>
      <c r="G9" s="37">
        <v>131</v>
      </c>
      <c r="H9" s="37">
        <v>223</v>
      </c>
      <c r="I9" s="37">
        <v>261</v>
      </c>
      <c r="J9" s="37">
        <v>148</v>
      </c>
      <c r="K9" s="37">
        <v>141</v>
      </c>
      <c r="L9" s="37">
        <v>261</v>
      </c>
      <c r="M9" s="37">
        <v>290</v>
      </c>
      <c r="N9" s="37">
        <v>272</v>
      </c>
      <c r="O9" s="37">
        <v>515</v>
      </c>
      <c r="P9" s="37">
        <v>702</v>
      </c>
      <c r="Q9" s="37"/>
      <c r="R9" s="37"/>
      <c r="S9" s="37"/>
      <c r="T9" s="37"/>
      <c r="U9" s="37"/>
      <c r="V9" s="37"/>
      <c r="W9" s="37"/>
      <c r="X9" s="37"/>
      <c r="Y9" s="37"/>
      <c r="Z9" s="37"/>
    </row>
    <row r="10" spans="2:32" ht="27.6" customHeight="1" x14ac:dyDescent="0.3">
      <c r="B10" s="202" t="s">
        <v>44</v>
      </c>
      <c r="C10" s="37">
        <v>1205</v>
      </c>
      <c r="D10" s="37">
        <v>1307</v>
      </c>
      <c r="E10" s="37">
        <v>978</v>
      </c>
      <c r="F10" s="37">
        <v>1020</v>
      </c>
      <c r="G10" s="37">
        <v>877</v>
      </c>
      <c r="H10" s="37">
        <v>844</v>
      </c>
      <c r="I10" s="37">
        <v>918</v>
      </c>
      <c r="J10" s="37">
        <v>826</v>
      </c>
      <c r="K10" s="37">
        <v>810</v>
      </c>
      <c r="L10" s="37">
        <v>1029</v>
      </c>
      <c r="M10" s="37">
        <v>869</v>
      </c>
      <c r="N10" s="37">
        <v>992</v>
      </c>
      <c r="O10" s="37">
        <v>894</v>
      </c>
      <c r="P10" s="37">
        <v>866</v>
      </c>
      <c r="Q10" s="37"/>
      <c r="R10" s="37"/>
      <c r="S10" s="37"/>
      <c r="T10" s="37"/>
      <c r="U10" s="37"/>
      <c r="V10" s="37"/>
      <c r="W10" s="37"/>
      <c r="X10" s="37"/>
      <c r="Y10" s="37"/>
      <c r="Z10" s="37"/>
    </row>
    <row r="11" spans="2:32" ht="27.6" customHeight="1" x14ac:dyDescent="0.3">
      <c r="B11" s="202" t="s">
        <v>45</v>
      </c>
      <c r="C11" s="37">
        <v>1827</v>
      </c>
      <c r="D11" s="37">
        <v>2161</v>
      </c>
      <c r="E11" s="37">
        <v>1966</v>
      </c>
      <c r="F11" s="37">
        <v>2150</v>
      </c>
      <c r="G11" s="37">
        <v>1867</v>
      </c>
      <c r="H11" s="37">
        <v>1759</v>
      </c>
      <c r="I11" s="37">
        <v>2001</v>
      </c>
      <c r="J11" s="37">
        <v>1873</v>
      </c>
      <c r="K11" s="37">
        <v>1905</v>
      </c>
      <c r="L11" s="37">
        <v>2253</v>
      </c>
      <c r="M11" s="37">
        <v>1925</v>
      </c>
      <c r="N11" s="37">
        <v>2269</v>
      </c>
      <c r="O11" s="37">
        <v>1961</v>
      </c>
      <c r="P11" s="37">
        <v>2056</v>
      </c>
      <c r="Q11" s="37"/>
      <c r="R11" s="37"/>
      <c r="S11" s="37"/>
      <c r="T11" s="37"/>
      <c r="U11" s="37"/>
      <c r="V11" s="37"/>
      <c r="W11" s="37"/>
      <c r="X11" s="37"/>
      <c r="Y11" s="37"/>
      <c r="Z11" s="37"/>
    </row>
    <row r="12" spans="2:32" ht="27.6" customHeight="1" x14ac:dyDescent="0.3">
      <c r="B12" s="202" t="s">
        <v>46</v>
      </c>
      <c r="C12" s="37">
        <v>398</v>
      </c>
      <c r="D12" s="37">
        <v>684</v>
      </c>
      <c r="E12" s="37">
        <v>544</v>
      </c>
      <c r="F12" s="37">
        <v>666</v>
      </c>
      <c r="G12" s="37">
        <v>546</v>
      </c>
      <c r="H12" s="37">
        <v>542</v>
      </c>
      <c r="I12" s="37">
        <v>584</v>
      </c>
      <c r="J12" s="37">
        <v>589</v>
      </c>
      <c r="K12" s="37">
        <v>585</v>
      </c>
      <c r="L12" s="37">
        <v>630</v>
      </c>
      <c r="M12" s="37">
        <v>561</v>
      </c>
      <c r="N12" s="37">
        <v>737</v>
      </c>
      <c r="O12" s="37">
        <v>629</v>
      </c>
      <c r="P12" s="37">
        <v>686</v>
      </c>
      <c r="Q12" s="37"/>
      <c r="R12" s="37"/>
      <c r="S12" s="37"/>
      <c r="T12" s="37"/>
      <c r="U12" s="37"/>
      <c r="V12" s="37"/>
      <c r="W12" s="37"/>
      <c r="X12" s="37"/>
      <c r="Y12" s="37"/>
      <c r="Z12" s="37"/>
    </row>
    <row r="13" spans="2:32" ht="27.6" customHeight="1" x14ac:dyDescent="0.3">
      <c r="B13" s="202" t="s">
        <v>47</v>
      </c>
      <c r="C13" s="38">
        <v>0.22</v>
      </c>
      <c r="D13" s="38">
        <v>0.32</v>
      </c>
      <c r="E13" s="38">
        <v>0.28000000000000003</v>
      </c>
      <c r="F13" s="38">
        <v>0.31</v>
      </c>
      <c r="G13" s="38">
        <v>0.28999999999999998</v>
      </c>
      <c r="H13" s="38">
        <v>0.31</v>
      </c>
      <c r="I13" s="38">
        <v>0.28999999999999998</v>
      </c>
      <c r="J13" s="38">
        <v>0.31</v>
      </c>
      <c r="K13" s="38">
        <v>0.31</v>
      </c>
      <c r="L13" s="38">
        <v>0.28000000000000003</v>
      </c>
      <c r="M13" s="38">
        <v>0.28999999999999998</v>
      </c>
      <c r="N13" s="38">
        <v>0.32</v>
      </c>
      <c r="O13" s="38">
        <v>0.32</v>
      </c>
      <c r="P13" s="38">
        <f>P12/P11</f>
        <v>0.33365758754863811</v>
      </c>
      <c r="Q13" s="38"/>
      <c r="R13" s="38"/>
      <c r="S13" s="38"/>
      <c r="T13" s="38"/>
      <c r="U13" s="38"/>
      <c r="V13" s="38"/>
      <c r="W13" s="38"/>
      <c r="X13" s="38"/>
      <c r="Y13" s="38"/>
      <c r="Z13" s="38"/>
    </row>
    <row r="14" spans="2:32" ht="27.6" customHeight="1" x14ac:dyDescent="0.3">
      <c r="B14" s="210" t="s">
        <v>48</v>
      </c>
      <c r="C14" s="37">
        <v>1304</v>
      </c>
      <c r="D14" s="37">
        <v>1599</v>
      </c>
      <c r="E14" s="37">
        <v>1426</v>
      </c>
      <c r="F14" s="37">
        <v>1545</v>
      </c>
      <c r="G14" s="37">
        <v>1365</v>
      </c>
      <c r="H14" s="37">
        <v>1291</v>
      </c>
      <c r="I14" s="37">
        <v>1464</v>
      </c>
      <c r="J14" s="37">
        <v>1392</v>
      </c>
      <c r="K14" s="37">
        <v>1324</v>
      </c>
      <c r="L14" s="37">
        <v>1577</v>
      </c>
      <c r="M14" s="37">
        <v>1450</v>
      </c>
      <c r="N14" s="37">
        <v>1623</v>
      </c>
      <c r="O14" s="37">
        <v>1457</v>
      </c>
      <c r="P14" s="37">
        <v>1491</v>
      </c>
      <c r="Q14" s="37"/>
      <c r="R14" s="37"/>
      <c r="S14" s="37"/>
      <c r="T14" s="37"/>
      <c r="U14" s="37"/>
      <c r="V14" s="37"/>
      <c r="W14" s="37"/>
      <c r="X14" s="37"/>
      <c r="Y14" s="37"/>
      <c r="Z14" s="37"/>
    </row>
    <row r="15" spans="2:32" ht="27.6" customHeight="1" x14ac:dyDescent="0.3">
      <c r="B15" s="211" t="s">
        <v>241</v>
      </c>
      <c r="C15" s="37"/>
      <c r="D15" s="37"/>
      <c r="E15" s="37"/>
      <c r="F15" s="37"/>
      <c r="G15" s="37"/>
      <c r="H15" s="37"/>
      <c r="I15" s="37"/>
      <c r="J15" s="37"/>
      <c r="K15" s="37"/>
      <c r="L15" s="37"/>
      <c r="M15" s="37"/>
      <c r="N15" s="37"/>
      <c r="O15" s="37">
        <v>634</v>
      </c>
      <c r="P15" s="37">
        <v>615</v>
      </c>
      <c r="Q15" s="37"/>
      <c r="R15" s="37"/>
      <c r="S15" s="37"/>
      <c r="T15" s="37"/>
      <c r="U15" s="37"/>
      <c r="V15" s="37"/>
      <c r="W15" s="37"/>
      <c r="X15" s="37"/>
      <c r="Y15" s="37"/>
      <c r="Z15" s="37"/>
    </row>
    <row r="16" spans="2:32" ht="27.6" customHeight="1" x14ac:dyDescent="0.3">
      <c r="B16" s="202" t="s">
        <v>242</v>
      </c>
      <c r="C16" s="212"/>
      <c r="D16" s="212"/>
      <c r="E16" s="212"/>
      <c r="F16" s="212"/>
      <c r="G16" s="212"/>
      <c r="H16" s="212"/>
      <c r="I16" s="212"/>
      <c r="J16" s="212"/>
      <c r="K16" s="212"/>
      <c r="L16" s="212"/>
      <c r="M16" s="212"/>
      <c r="N16" s="212"/>
      <c r="O16" s="212">
        <v>310</v>
      </c>
      <c r="P16" s="212">
        <v>261</v>
      </c>
      <c r="Q16" s="212"/>
      <c r="R16" s="212"/>
      <c r="S16" s="212"/>
      <c r="T16" s="212"/>
      <c r="U16" s="212"/>
      <c r="V16" s="212"/>
      <c r="W16" s="212"/>
      <c r="X16" s="212"/>
      <c r="Y16" s="212"/>
      <c r="Z16" s="212"/>
    </row>
    <row r="17" spans="2:26" ht="27.6" customHeight="1" x14ac:dyDescent="0.3">
      <c r="B17" s="202" t="s">
        <v>243</v>
      </c>
      <c r="C17" s="212"/>
      <c r="D17" s="212"/>
      <c r="E17" s="212"/>
      <c r="F17" s="212"/>
      <c r="G17" s="212"/>
      <c r="H17" s="212"/>
      <c r="I17" s="212"/>
      <c r="J17" s="212"/>
      <c r="K17" s="212"/>
      <c r="L17" s="212"/>
      <c r="M17" s="212"/>
      <c r="N17" s="212"/>
      <c r="O17" s="212">
        <v>266</v>
      </c>
      <c r="P17" s="212">
        <v>287</v>
      </c>
      <c r="Q17" s="212"/>
      <c r="R17" s="212"/>
      <c r="S17" s="212"/>
      <c r="T17" s="212"/>
      <c r="U17" s="212"/>
      <c r="V17" s="212"/>
      <c r="W17" s="212"/>
      <c r="X17" s="212"/>
      <c r="Y17" s="212"/>
      <c r="Z17" s="212"/>
    </row>
    <row r="18" spans="2:26" ht="27.6" customHeight="1" x14ac:dyDescent="0.3">
      <c r="B18" s="202" t="s">
        <v>244</v>
      </c>
      <c r="C18" s="212"/>
      <c r="D18" s="212"/>
      <c r="E18" s="212"/>
      <c r="F18" s="212"/>
      <c r="G18" s="212"/>
      <c r="H18" s="212"/>
      <c r="I18" s="212"/>
      <c r="J18" s="212"/>
      <c r="K18" s="212"/>
      <c r="L18" s="212"/>
      <c r="M18" s="212"/>
      <c r="N18" s="212"/>
      <c r="O18" s="212">
        <v>58</v>
      </c>
      <c r="P18" s="212">
        <v>67</v>
      </c>
      <c r="Q18" s="212"/>
      <c r="R18" s="212"/>
      <c r="S18" s="212"/>
      <c r="T18" s="212"/>
      <c r="U18" s="212"/>
      <c r="V18" s="212"/>
      <c r="W18" s="212"/>
      <c r="X18" s="212"/>
      <c r="Y18" s="212"/>
      <c r="Z18" s="212"/>
    </row>
  </sheetData>
  <sheetProtection sheet="1" objects="1" scenarios="1"/>
  <mergeCells count="4">
    <mergeCell ref="AA2:AA5"/>
    <mergeCell ref="B6:O6"/>
    <mergeCell ref="Y6:Z6"/>
    <mergeCell ref="V6:W6"/>
  </mergeCells>
  <conditionalFormatting sqref="X6">
    <cfRule type="cellIs" dxfId="34" priority="1" operator="equal">
      <formula>"Neither"</formula>
    </cfRule>
    <cfRule type="cellIs" dxfId="33" priority="2" operator="equal">
      <formula>"Improvement"</formula>
    </cfRule>
    <cfRule type="cellIs" dxfId="32" priority="3" operator="equal">
      <formula>"Concern"</formula>
    </cfRule>
  </conditionalFormatting>
  <dataValidations count="1">
    <dataValidation type="list" allowBlank="1" showInputMessage="1" showErrorMessage="1" sqref="X6" xr:uid="{D27F2B14-A535-4038-9F07-9680729AD2A0}">
      <formula1>"Concern, Improvement, Neither"</formula1>
    </dataValidation>
  </dataValidations>
  <pageMargins left="0.25" right="0.25" top="0.75" bottom="0.75" header="0.3" footer="0.3"/>
  <pageSetup paperSize="8"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AC21-8B7B-4D52-A91E-AC2BBAD502AE}">
  <sheetPr>
    <pageSetUpPr fitToPage="1"/>
  </sheetPr>
  <dimension ref="B2:BD10"/>
  <sheetViews>
    <sheetView showGridLines="0" showRowColHeaders="0" zoomScale="40" zoomScaleNormal="40" workbookViewId="0">
      <selection activeCell="BF37" sqref="A1:BF37"/>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26" width="6.44140625" customWidth="1"/>
    <col min="27" max="27" width="8.44140625" customWidth="1"/>
    <col min="28" max="30" width="6.44140625" customWidth="1"/>
    <col min="31" max="31" width="6.5546875" bestFit="1" customWidth="1"/>
    <col min="32" max="32" width="9" bestFit="1" customWidth="1"/>
    <col min="33" max="44" width="6.5546875" customWidth="1"/>
  </cols>
  <sheetData>
    <row r="2" spans="2:56" ht="25.8" x14ac:dyDescent="0.5">
      <c r="B2" s="6" t="s">
        <v>37</v>
      </c>
      <c r="C2" s="6"/>
      <c r="D2" s="6"/>
    </row>
    <row r="4" spans="2:56" ht="15" thickBot="1" x14ac:dyDescent="0.35"/>
    <row r="5" spans="2:56" ht="27" customHeight="1" thickBot="1" x14ac:dyDescent="0.35">
      <c r="B5" s="93" t="s">
        <v>52</v>
      </c>
      <c r="C5" s="94"/>
      <c r="D5" s="94"/>
      <c r="E5" s="94"/>
      <c r="F5" s="94"/>
      <c r="G5" s="94"/>
      <c r="H5" s="94"/>
      <c r="I5" s="94"/>
      <c r="J5" s="94"/>
      <c r="K5" s="94"/>
      <c r="L5" s="94"/>
      <c r="M5" s="94"/>
      <c r="N5" s="94"/>
      <c r="O5" s="94"/>
      <c r="P5" s="94"/>
      <c r="Q5" s="94"/>
      <c r="R5" s="94"/>
      <c r="S5" s="94"/>
      <c r="T5" s="94"/>
      <c r="U5" s="94"/>
      <c r="V5" s="94"/>
      <c r="W5" s="94"/>
      <c r="X5" s="94"/>
      <c r="Y5" s="311" t="s">
        <v>92</v>
      </c>
      <c r="Z5" s="311"/>
      <c r="AA5" s="234"/>
      <c r="AB5" s="315" t="s">
        <v>112</v>
      </c>
      <c r="AC5" s="316"/>
      <c r="AE5" s="93" t="s">
        <v>245</v>
      </c>
      <c r="AF5" s="94"/>
      <c r="AG5" s="94"/>
      <c r="AH5" s="94"/>
      <c r="AI5" s="94"/>
      <c r="AJ5" s="94"/>
      <c r="AK5" s="94"/>
      <c r="AL5" s="94"/>
      <c r="AM5" s="94"/>
      <c r="AN5" s="94"/>
      <c r="AO5" s="94"/>
      <c r="AP5" s="94"/>
      <c r="AQ5" s="94"/>
      <c r="AR5" s="94"/>
      <c r="AS5" s="94"/>
      <c r="AT5" s="94"/>
      <c r="AU5" s="94"/>
      <c r="AV5" s="94"/>
      <c r="AW5" s="94"/>
      <c r="AX5" s="94"/>
      <c r="AY5" s="94"/>
      <c r="AZ5" s="94"/>
      <c r="BA5" s="94"/>
      <c r="BB5" s="94"/>
      <c r="BC5" s="315" t="s">
        <v>112</v>
      </c>
      <c r="BD5" s="316"/>
    </row>
    <row r="6" spans="2:56" ht="12" customHeight="1" x14ac:dyDescent="0.3"/>
    <row r="7" spans="2:5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c r="AF7" s="2"/>
      <c r="AG7" s="28">
        <v>45383</v>
      </c>
      <c r="AH7" s="28">
        <v>45413</v>
      </c>
      <c r="AI7" s="28">
        <v>45444</v>
      </c>
      <c r="AJ7" s="28">
        <v>45474</v>
      </c>
      <c r="AK7" s="28">
        <v>45505</v>
      </c>
      <c r="AL7" s="28">
        <v>45536</v>
      </c>
      <c r="AM7" s="28">
        <v>45566</v>
      </c>
      <c r="AN7" s="28">
        <v>45597</v>
      </c>
      <c r="AO7" s="28">
        <v>45627</v>
      </c>
      <c r="AP7" s="28">
        <v>45658</v>
      </c>
      <c r="AQ7" s="28">
        <v>45689</v>
      </c>
      <c r="AR7" s="28">
        <v>45717</v>
      </c>
      <c r="AS7" s="28">
        <v>45748</v>
      </c>
      <c r="AT7" s="28">
        <v>45778</v>
      </c>
      <c r="AU7" s="28">
        <v>45809</v>
      </c>
      <c r="AV7" s="28">
        <v>45839</v>
      </c>
      <c r="AW7" s="28">
        <v>45870</v>
      </c>
      <c r="AX7" s="28">
        <v>45901</v>
      </c>
      <c r="AY7" s="28">
        <v>45931</v>
      </c>
      <c r="AZ7" s="28">
        <v>45962</v>
      </c>
      <c r="BA7" s="28">
        <v>45992</v>
      </c>
      <c r="BB7" s="28">
        <v>46023</v>
      </c>
      <c r="BC7" s="28">
        <v>46054</v>
      </c>
      <c r="BD7" s="28">
        <v>46082</v>
      </c>
    </row>
    <row r="8" spans="2:56" x14ac:dyDescent="0.3">
      <c r="B8" s="3" t="s">
        <v>175</v>
      </c>
      <c r="C8" s="19">
        <v>142</v>
      </c>
      <c r="D8" s="19">
        <v>141</v>
      </c>
      <c r="E8" s="19">
        <v>145</v>
      </c>
      <c r="F8" s="19">
        <v>151</v>
      </c>
      <c r="G8" s="19">
        <v>151</v>
      </c>
      <c r="H8" s="19">
        <v>151</v>
      </c>
      <c r="I8" s="19">
        <v>158</v>
      </c>
      <c r="J8" s="19">
        <v>154</v>
      </c>
      <c r="K8" s="19">
        <v>155</v>
      </c>
      <c r="L8" s="19">
        <v>161</v>
      </c>
      <c r="M8" s="19">
        <v>166</v>
      </c>
      <c r="N8" s="19">
        <v>164</v>
      </c>
      <c r="O8" s="19">
        <v>164</v>
      </c>
      <c r="P8" s="19">
        <v>174</v>
      </c>
      <c r="Q8" s="19"/>
      <c r="R8" s="19"/>
      <c r="S8" s="19"/>
      <c r="T8" s="19"/>
      <c r="U8" s="19"/>
      <c r="V8" s="19"/>
      <c r="W8" s="19"/>
      <c r="X8" s="19"/>
      <c r="Y8" s="19"/>
      <c r="Z8" s="19"/>
      <c r="AF8" s="3" t="s">
        <v>175</v>
      </c>
      <c r="AG8" s="22"/>
      <c r="AH8" s="22"/>
      <c r="AI8" s="22"/>
      <c r="AJ8" s="22"/>
      <c r="AK8" s="22"/>
      <c r="AL8" s="22"/>
      <c r="AM8" s="22"/>
      <c r="AN8" s="22"/>
      <c r="AO8" s="22"/>
      <c r="AP8" s="22"/>
      <c r="AQ8" s="22"/>
      <c r="AR8" s="22"/>
      <c r="AS8" s="22"/>
      <c r="AT8" s="22"/>
      <c r="AU8" s="22"/>
      <c r="AV8" s="22"/>
      <c r="AW8" s="22"/>
      <c r="AX8" s="22"/>
      <c r="AY8" s="22"/>
      <c r="AZ8" s="22"/>
      <c r="BA8" s="22"/>
      <c r="BB8" s="22"/>
      <c r="BC8" s="22"/>
      <c r="BD8" s="22"/>
    </row>
    <row r="9" spans="2:56" x14ac:dyDescent="0.3">
      <c r="B9" s="3" t="s">
        <v>94</v>
      </c>
      <c r="C9" s="20"/>
      <c r="D9" s="20"/>
      <c r="E9" s="20"/>
      <c r="F9" s="20"/>
      <c r="G9" s="20"/>
      <c r="H9" s="20"/>
      <c r="I9" s="20"/>
      <c r="J9" s="20"/>
      <c r="K9" s="20"/>
      <c r="L9" s="20"/>
      <c r="M9" s="20"/>
      <c r="N9" s="20"/>
      <c r="O9" s="20"/>
      <c r="P9" s="20"/>
      <c r="Q9" s="20"/>
      <c r="R9" s="20"/>
      <c r="S9" s="20"/>
      <c r="T9" s="20"/>
      <c r="U9" s="20"/>
      <c r="V9" s="20"/>
      <c r="W9" s="20"/>
      <c r="X9" s="20"/>
      <c r="Y9" s="20"/>
      <c r="Z9" s="20"/>
      <c r="AF9" s="3" t="s">
        <v>94</v>
      </c>
      <c r="AG9" s="23"/>
      <c r="AH9" s="23"/>
      <c r="AI9" s="23"/>
      <c r="AJ9" s="23"/>
      <c r="AK9" s="23"/>
      <c r="AL9" s="23"/>
      <c r="AM9" s="23"/>
      <c r="AN9" s="23"/>
      <c r="AO9" s="23"/>
      <c r="AP9" s="23"/>
      <c r="AQ9" s="23"/>
      <c r="AR9" s="23"/>
      <c r="AS9" s="23"/>
      <c r="AT9" s="23"/>
      <c r="AU9" s="23"/>
      <c r="AV9" s="23"/>
      <c r="AW9" s="23"/>
      <c r="AX9" s="23"/>
      <c r="AY9" s="23"/>
      <c r="AZ9" s="23"/>
      <c r="BA9" s="23"/>
      <c r="BB9" s="23"/>
      <c r="BC9" s="23"/>
      <c r="BD9" s="23"/>
    </row>
    <row r="10" spans="2:56" x14ac:dyDescent="0.3">
      <c r="B10" s="3" t="s">
        <v>176</v>
      </c>
      <c r="C10" s="20"/>
      <c r="D10" s="20"/>
      <c r="E10" s="20"/>
      <c r="F10" s="20"/>
      <c r="G10" s="20"/>
      <c r="H10" s="20"/>
      <c r="I10" s="20"/>
      <c r="J10" s="20"/>
      <c r="K10" s="20"/>
      <c r="L10" s="20"/>
      <c r="M10" s="20"/>
      <c r="N10" s="20"/>
      <c r="O10" s="20"/>
      <c r="P10" s="20"/>
      <c r="Q10" s="20"/>
      <c r="R10" s="20"/>
      <c r="S10" s="20"/>
      <c r="T10" s="20"/>
      <c r="U10" s="20"/>
      <c r="V10" s="20"/>
      <c r="W10" s="20"/>
      <c r="X10" s="20"/>
      <c r="Y10" s="20"/>
      <c r="Z10" s="20"/>
      <c r="AF10" s="3" t="s">
        <v>176</v>
      </c>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row>
  </sheetData>
  <sheetProtection sheet="1" objects="1" scenarios="1"/>
  <mergeCells count="3">
    <mergeCell ref="BC5:BD5"/>
    <mergeCell ref="AB5:AC5"/>
    <mergeCell ref="Y5:Z5"/>
  </mergeCells>
  <conditionalFormatting sqref="AA5">
    <cfRule type="cellIs" dxfId="31" priority="1" operator="equal">
      <formula>"Neither"</formula>
    </cfRule>
    <cfRule type="cellIs" dxfId="30" priority="2" operator="equal">
      <formula>"Improvement"</formula>
    </cfRule>
    <cfRule type="cellIs" dxfId="29" priority="3" operator="equal">
      <formula>"Concern"</formula>
    </cfRule>
  </conditionalFormatting>
  <dataValidations count="1">
    <dataValidation type="list" allowBlank="1" showInputMessage="1" showErrorMessage="1" sqref="AA5" xr:uid="{977B6544-1754-47D9-963C-2825CA8AE729}">
      <formula1>"Concern, Improvement, Neither"</formula1>
    </dataValidation>
  </dataValidations>
  <pageMargins left="0.25" right="0.25" top="0.75" bottom="0.75" header="0.3" footer="0.3"/>
  <pageSetup paperSize="8" scale="4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079E6-6BE5-46C7-83FE-3CC77BB772A2}">
  <sheetPr>
    <pageSetUpPr fitToPage="1"/>
  </sheetPr>
  <dimension ref="B2:Z16"/>
  <sheetViews>
    <sheetView showGridLines="0" showRowColHeaders="0" topLeftCell="A37" zoomScale="70" zoomScaleNormal="70" workbookViewId="0">
      <selection activeCell="AB54" sqref="A1:AB54"/>
    </sheetView>
  </sheetViews>
  <sheetFormatPr defaultRowHeight="14.4" x14ac:dyDescent="0.3"/>
  <cols>
    <col min="1" max="1" width="16.44140625" customWidth="1"/>
    <col min="2" max="2" width="44.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6" width="6.5546875" bestFit="1" customWidth="1"/>
  </cols>
  <sheetData>
    <row r="2" spans="2:26" ht="25.8" x14ac:dyDescent="0.5">
      <c r="B2" s="6" t="s">
        <v>246</v>
      </c>
      <c r="C2" s="6"/>
      <c r="D2" s="6"/>
    </row>
    <row r="4" spans="2:26" ht="15" thickBot="1" x14ac:dyDescent="0.35"/>
    <row r="5" spans="2:26" ht="27" customHeight="1" thickBot="1" x14ac:dyDescent="0.35">
      <c r="B5" s="96" t="s">
        <v>53</v>
      </c>
      <c r="C5" s="97"/>
      <c r="D5" s="97"/>
      <c r="E5" s="97"/>
      <c r="F5" s="97"/>
      <c r="G5" s="97"/>
      <c r="H5" s="97"/>
      <c r="I5" s="97"/>
      <c r="J5" s="97"/>
      <c r="K5" s="97"/>
      <c r="L5" s="97"/>
      <c r="M5" s="97"/>
      <c r="N5" s="97"/>
      <c r="O5" s="97"/>
      <c r="P5" s="97"/>
      <c r="Q5" s="97"/>
      <c r="R5" s="97"/>
      <c r="S5" s="97"/>
      <c r="T5" s="97"/>
      <c r="U5" s="97"/>
      <c r="V5" s="311" t="s">
        <v>92</v>
      </c>
      <c r="W5" s="311"/>
      <c r="X5" s="234"/>
      <c r="Y5" s="98" t="s">
        <v>113</v>
      </c>
      <c r="Z5" s="99" t="s">
        <v>110</v>
      </c>
    </row>
    <row r="7" spans="2:2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6" x14ac:dyDescent="0.3">
      <c r="B8" s="3" t="s">
        <v>175</v>
      </c>
      <c r="C8" s="4"/>
      <c r="D8" s="4"/>
      <c r="E8" s="4"/>
      <c r="F8" s="4"/>
      <c r="G8" s="4"/>
      <c r="H8" s="4"/>
      <c r="I8" s="4"/>
      <c r="J8" s="4"/>
      <c r="K8" s="4"/>
      <c r="L8" s="4"/>
      <c r="M8" s="4"/>
      <c r="N8" s="4">
        <v>2626</v>
      </c>
      <c r="O8" s="4">
        <v>2687</v>
      </c>
      <c r="P8" s="4">
        <v>2708</v>
      </c>
      <c r="Q8" s="4"/>
      <c r="R8" s="4"/>
      <c r="S8" s="4"/>
      <c r="T8" s="4"/>
      <c r="U8" s="4"/>
      <c r="V8" s="4"/>
      <c r="W8" s="4"/>
      <c r="X8" s="4"/>
      <c r="Y8" s="4"/>
      <c r="Z8" s="4"/>
    </row>
    <row r="9" spans="2:26" x14ac:dyDescent="0.3">
      <c r="B9" s="3" t="s">
        <v>94</v>
      </c>
      <c r="C9" s="5"/>
      <c r="D9" s="5"/>
      <c r="E9" s="5"/>
      <c r="F9" s="5"/>
      <c r="G9" s="5"/>
      <c r="H9" s="5"/>
      <c r="I9" s="5"/>
      <c r="J9" s="5"/>
      <c r="K9" s="5"/>
      <c r="L9" s="5"/>
      <c r="M9" s="5"/>
      <c r="N9" s="5"/>
      <c r="O9" s="5"/>
      <c r="P9" s="5"/>
      <c r="Q9" s="5"/>
      <c r="R9" s="5"/>
      <c r="S9" s="5"/>
      <c r="T9" s="5"/>
      <c r="U9" s="5"/>
      <c r="V9" s="5"/>
      <c r="W9" s="5"/>
      <c r="X9" s="5"/>
      <c r="Y9" s="5"/>
      <c r="Z9" s="5"/>
    </row>
    <row r="10" spans="2:26" x14ac:dyDescent="0.3">
      <c r="B10" s="3" t="s">
        <v>176</v>
      </c>
      <c r="C10" s="5"/>
      <c r="D10" s="5"/>
      <c r="E10" s="5"/>
      <c r="F10" s="5"/>
      <c r="G10" s="5"/>
      <c r="H10" s="5"/>
      <c r="I10" s="5"/>
      <c r="J10" s="5"/>
      <c r="K10" s="5"/>
      <c r="L10" s="5"/>
      <c r="M10" s="5"/>
      <c r="N10" s="5"/>
      <c r="O10" s="5"/>
      <c r="P10" s="5"/>
      <c r="Q10" s="5"/>
      <c r="R10" s="5"/>
      <c r="S10" s="5"/>
      <c r="T10" s="5"/>
      <c r="U10" s="5"/>
      <c r="V10" s="5"/>
      <c r="W10" s="5"/>
      <c r="X10" s="5"/>
      <c r="Y10" s="5"/>
      <c r="Z10" s="5"/>
    </row>
    <row r="12" spans="2:26" x14ac:dyDescent="0.3">
      <c r="B12" s="3" t="s">
        <v>247</v>
      </c>
      <c r="C12" s="4"/>
      <c r="D12" s="4"/>
      <c r="E12" s="4"/>
      <c r="F12" s="4"/>
      <c r="G12" s="4"/>
      <c r="H12" s="4"/>
      <c r="I12" s="4"/>
      <c r="J12" s="4"/>
      <c r="K12" s="4"/>
      <c r="L12" s="4"/>
      <c r="M12" s="4"/>
      <c r="N12" s="4"/>
      <c r="O12" s="4">
        <v>138</v>
      </c>
      <c r="P12" s="4">
        <v>128</v>
      </c>
      <c r="Q12" s="4"/>
      <c r="R12" s="4"/>
      <c r="S12" s="4"/>
      <c r="T12" s="4"/>
      <c r="U12" s="4"/>
      <c r="V12" s="4"/>
      <c r="W12" s="4"/>
      <c r="X12" s="4"/>
      <c r="Y12" s="4"/>
      <c r="Z12" s="4"/>
    </row>
    <row r="13" spans="2:26" x14ac:dyDescent="0.3">
      <c r="B13" s="3" t="s">
        <v>248</v>
      </c>
      <c r="C13" s="4"/>
      <c r="D13" s="4"/>
      <c r="E13" s="4"/>
      <c r="F13" s="4"/>
      <c r="G13" s="4"/>
      <c r="H13" s="4"/>
      <c r="I13" s="4"/>
      <c r="J13" s="4"/>
      <c r="K13" s="4"/>
      <c r="L13" s="4"/>
      <c r="M13" s="4"/>
      <c r="N13" s="4"/>
      <c r="O13" s="4">
        <v>93</v>
      </c>
      <c r="P13" s="4">
        <v>79</v>
      </c>
      <c r="Q13" s="4"/>
      <c r="R13" s="4"/>
      <c r="S13" s="4"/>
      <c r="T13" s="4"/>
      <c r="U13" s="4"/>
      <c r="V13" s="4"/>
      <c r="W13" s="4"/>
      <c r="X13" s="4"/>
      <c r="Y13" s="4"/>
      <c r="Z13" s="4"/>
    </row>
    <row r="14" spans="2:26" x14ac:dyDescent="0.3">
      <c r="B14" s="3" t="s">
        <v>249</v>
      </c>
      <c r="C14" s="4"/>
      <c r="D14" s="4"/>
      <c r="E14" s="4"/>
      <c r="F14" s="4"/>
      <c r="G14" s="4"/>
      <c r="H14" s="4"/>
      <c r="I14" s="4"/>
      <c r="J14" s="4"/>
      <c r="K14" s="4"/>
      <c r="L14" s="4"/>
      <c r="M14" s="4"/>
      <c r="N14" s="4"/>
      <c r="O14" s="4">
        <v>85</v>
      </c>
      <c r="P14" s="4">
        <v>86</v>
      </c>
      <c r="Q14" s="4"/>
      <c r="R14" s="4"/>
      <c r="S14" s="4"/>
      <c r="T14" s="4"/>
      <c r="U14" s="4"/>
      <c r="V14" s="4"/>
      <c r="W14" s="4"/>
      <c r="X14" s="4"/>
      <c r="Y14" s="4"/>
      <c r="Z14" s="4"/>
    </row>
    <row r="15" spans="2:26" x14ac:dyDescent="0.3">
      <c r="B15" s="3" t="s">
        <v>250</v>
      </c>
      <c r="C15" s="4"/>
      <c r="D15" s="4"/>
      <c r="E15" s="4"/>
      <c r="F15" s="4"/>
      <c r="G15" s="4"/>
      <c r="H15" s="4"/>
      <c r="I15" s="4"/>
      <c r="J15" s="4"/>
      <c r="K15" s="4"/>
      <c r="L15" s="4"/>
      <c r="M15" s="4"/>
      <c r="N15" s="4"/>
      <c r="O15" s="4">
        <v>101</v>
      </c>
      <c r="P15" s="4">
        <v>100</v>
      </c>
      <c r="Q15" s="4"/>
      <c r="R15" s="4"/>
      <c r="S15" s="4"/>
      <c r="T15" s="4"/>
      <c r="U15" s="4"/>
      <c r="V15" s="4"/>
      <c r="W15" s="4"/>
      <c r="X15" s="4"/>
      <c r="Y15" s="4"/>
      <c r="Z15" s="4"/>
    </row>
    <row r="16" spans="2:26" x14ac:dyDescent="0.3">
      <c r="L16" t="str">
        <f t="shared" ref="L16:N16" si="0">IF(OR(L10="",L8=""),"",IF(L8&gt;=L10,"On","Off"))</f>
        <v/>
      </c>
      <c r="M16" t="str">
        <f t="shared" si="0"/>
        <v/>
      </c>
      <c r="N16" t="str">
        <f t="shared" si="0"/>
        <v/>
      </c>
    </row>
  </sheetData>
  <sheetProtection sheet="1" objects="1" scenarios="1"/>
  <mergeCells count="1">
    <mergeCell ref="V5:W5"/>
  </mergeCells>
  <conditionalFormatting sqref="X5">
    <cfRule type="cellIs" dxfId="28" priority="1" operator="equal">
      <formula>"Neither"</formula>
    </cfRule>
    <cfRule type="cellIs" dxfId="27" priority="2" operator="equal">
      <formula>"Improvement"</formula>
    </cfRule>
    <cfRule type="cellIs" dxfId="26" priority="3" operator="equal">
      <formula>"Concern"</formula>
    </cfRule>
  </conditionalFormatting>
  <dataValidations count="1">
    <dataValidation type="list" allowBlank="1" showInputMessage="1" showErrorMessage="1" sqref="X5" xr:uid="{29841E0F-513F-44C1-8FFB-9EBBC98474FD}">
      <formula1>"Concern, Improvement, Neither"</formula1>
    </dataValidation>
  </dataValidations>
  <pageMargins left="0.25" right="0.25" top="0.75" bottom="0.75" header="0.3" footer="0.3"/>
  <pageSetup paperSize="8" scale="8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C1B0-EBD2-4828-8624-C0EB87508C27}">
  <sheetPr>
    <pageSetUpPr fitToPage="1"/>
  </sheetPr>
  <dimension ref="B2:Z10"/>
  <sheetViews>
    <sheetView showGridLines="0" showRowColHeaders="0" topLeftCell="A22" workbookViewId="0">
      <selection activeCell="AA34" sqref="A1:AA34"/>
    </sheetView>
  </sheetViews>
  <sheetFormatPr defaultRowHeight="14.4" x14ac:dyDescent="0.3"/>
  <cols>
    <col min="1" max="1" width="16.44140625" customWidth="1"/>
    <col min="2" max="2" width="11.44140625" bestFit="1" customWidth="1"/>
    <col min="3" max="3" width="6.5546875" customWidth="1"/>
    <col min="4" max="4" width="7.44140625" bestFit="1" customWidth="1"/>
    <col min="5" max="5" width="6.5546875" customWidth="1"/>
    <col min="6" max="6" width="6.44140625" bestFit="1" customWidth="1"/>
    <col min="7" max="7" width="7" bestFit="1" customWidth="1"/>
    <col min="8" max="8" width="6.5546875" bestFit="1" customWidth="1"/>
    <col min="9" max="9" width="6.5546875" customWidth="1"/>
    <col min="10" max="10" width="7.44140625" bestFit="1" customWidth="1"/>
    <col min="11" max="11" width="7" bestFit="1" customWidth="1"/>
    <col min="12" max="12" width="6.5546875" customWidth="1"/>
    <col min="13" max="13" width="6.5546875" bestFit="1" customWidth="1"/>
    <col min="14" max="14" width="7.44140625" bestFit="1" customWidth="1"/>
    <col min="15" max="22" width="6.5546875" bestFit="1" customWidth="1"/>
  </cols>
  <sheetData>
    <row r="2" spans="2:26" ht="25.8" x14ac:dyDescent="0.5">
      <c r="B2" s="6" t="s">
        <v>82</v>
      </c>
    </row>
    <row r="4" spans="2:26" ht="15" thickBot="1" x14ac:dyDescent="0.35"/>
    <row r="5" spans="2:26" ht="27" customHeight="1" thickBot="1" x14ac:dyDescent="0.35">
      <c r="B5" s="96" t="s">
        <v>11</v>
      </c>
      <c r="C5" s="97"/>
      <c r="D5" s="97"/>
      <c r="E5" s="97"/>
      <c r="F5" s="97"/>
      <c r="G5" s="97"/>
      <c r="H5" s="97"/>
      <c r="I5" s="97"/>
      <c r="J5" s="97"/>
      <c r="K5" s="97"/>
      <c r="L5" s="97"/>
      <c r="M5" s="97"/>
      <c r="N5" s="97"/>
      <c r="O5" s="97"/>
      <c r="P5" s="97"/>
      <c r="Q5" s="97"/>
      <c r="R5" s="97"/>
      <c r="S5" s="97"/>
      <c r="T5" s="97"/>
      <c r="U5" s="97"/>
      <c r="V5" s="311" t="s">
        <v>92</v>
      </c>
      <c r="W5" s="311"/>
      <c r="X5" s="234"/>
      <c r="Y5" s="331" t="s">
        <v>119</v>
      </c>
      <c r="Z5" s="332"/>
    </row>
    <row r="7" spans="2:2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6" x14ac:dyDescent="0.3">
      <c r="B8" s="3" t="s">
        <v>251</v>
      </c>
      <c r="C8" s="4">
        <v>15</v>
      </c>
      <c r="D8" s="4">
        <v>21</v>
      </c>
      <c r="E8" s="4">
        <v>26</v>
      </c>
      <c r="F8" s="4">
        <v>17</v>
      </c>
      <c r="G8" s="4">
        <v>10</v>
      </c>
      <c r="H8" s="4">
        <v>23</v>
      </c>
      <c r="I8" s="4">
        <v>20</v>
      </c>
      <c r="J8" s="4">
        <v>20</v>
      </c>
      <c r="K8" s="4">
        <v>9</v>
      </c>
      <c r="L8" s="4">
        <v>23</v>
      </c>
      <c r="M8" s="4">
        <v>15</v>
      </c>
      <c r="N8" s="4">
        <v>24</v>
      </c>
      <c r="O8" s="4">
        <v>13</v>
      </c>
      <c r="P8" s="4">
        <v>10</v>
      </c>
      <c r="Q8" s="4"/>
      <c r="R8" s="4"/>
      <c r="S8" s="4"/>
      <c r="T8" s="4"/>
      <c r="U8" s="4"/>
      <c r="V8" s="4"/>
      <c r="W8" s="4"/>
      <c r="X8" s="4"/>
      <c r="Y8" s="4"/>
      <c r="Z8" s="4"/>
    </row>
    <row r="9" spans="2:26" x14ac:dyDescent="0.3">
      <c r="B9" s="3" t="s">
        <v>252</v>
      </c>
      <c r="C9" s="4">
        <v>15</v>
      </c>
      <c r="D9" s="4">
        <v>13</v>
      </c>
      <c r="E9" s="4">
        <v>18</v>
      </c>
      <c r="F9" s="4">
        <v>21</v>
      </c>
      <c r="G9" s="4">
        <v>17</v>
      </c>
      <c r="H9" s="4">
        <v>23</v>
      </c>
      <c r="I9" s="4">
        <v>13</v>
      </c>
      <c r="J9" s="4">
        <v>15</v>
      </c>
      <c r="K9" s="4">
        <v>8</v>
      </c>
      <c r="L9" s="4">
        <v>9</v>
      </c>
      <c r="M9" s="4">
        <v>10</v>
      </c>
      <c r="N9" s="4">
        <v>12</v>
      </c>
      <c r="O9" s="4">
        <v>12</v>
      </c>
      <c r="P9" s="4">
        <v>21</v>
      </c>
      <c r="Q9" s="4"/>
      <c r="R9" s="4"/>
      <c r="S9" s="4"/>
      <c r="T9" s="4"/>
      <c r="U9" s="4"/>
      <c r="V9" s="4"/>
      <c r="W9" s="4"/>
      <c r="X9" s="4"/>
      <c r="Y9" s="4"/>
      <c r="Z9" s="4"/>
    </row>
    <row r="10" spans="2:26" x14ac:dyDescent="0.3">
      <c r="B10" s="3" t="s">
        <v>253</v>
      </c>
      <c r="C10" s="4">
        <f t="shared" ref="C10:L10" si="0">C8-C9</f>
        <v>0</v>
      </c>
      <c r="D10" s="4">
        <f t="shared" si="0"/>
        <v>8</v>
      </c>
      <c r="E10" s="4">
        <f t="shared" si="0"/>
        <v>8</v>
      </c>
      <c r="F10" s="4">
        <f t="shared" si="0"/>
        <v>-4</v>
      </c>
      <c r="G10" s="4">
        <f t="shared" si="0"/>
        <v>-7</v>
      </c>
      <c r="H10" s="4">
        <f t="shared" si="0"/>
        <v>0</v>
      </c>
      <c r="I10" s="4">
        <f t="shared" si="0"/>
        <v>7</v>
      </c>
      <c r="J10" s="4">
        <f t="shared" si="0"/>
        <v>5</v>
      </c>
      <c r="K10" s="4">
        <f t="shared" si="0"/>
        <v>1</v>
      </c>
      <c r="L10" s="4">
        <f t="shared" si="0"/>
        <v>14</v>
      </c>
      <c r="M10" s="4">
        <f>M8-M9</f>
        <v>5</v>
      </c>
      <c r="N10" s="4">
        <v>12</v>
      </c>
      <c r="O10" s="4">
        <v>1</v>
      </c>
      <c r="P10" s="4">
        <v>-11</v>
      </c>
      <c r="Q10" s="4"/>
      <c r="R10" s="4"/>
      <c r="S10" s="4"/>
      <c r="T10" s="4"/>
      <c r="U10" s="4"/>
      <c r="V10" s="4"/>
      <c r="W10" s="4"/>
      <c r="X10" s="4"/>
      <c r="Y10" s="4"/>
      <c r="Z10" s="4"/>
    </row>
  </sheetData>
  <sheetProtection sheet="1" objects="1" scenarios="1"/>
  <mergeCells count="2">
    <mergeCell ref="Y5:Z5"/>
    <mergeCell ref="V5:W5"/>
  </mergeCells>
  <phoneticPr fontId="9" type="noConversion"/>
  <conditionalFormatting sqref="X5">
    <cfRule type="cellIs" dxfId="25" priority="1" operator="equal">
      <formula>"Neither"</formula>
    </cfRule>
    <cfRule type="cellIs" dxfId="24" priority="2" operator="equal">
      <formula>"Improvement"</formula>
    </cfRule>
    <cfRule type="cellIs" dxfId="23" priority="3" operator="equal">
      <formula>"Concern"</formula>
    </cfRule>
  </conditionalFormatting>
  <dataValidations count="1">
    <dataValidation type="list" allowBlank="1" showInputMessage="1" showErrorMessage="1" sqref="X5" xr:uid="{3633DF6A-ABD0-442B-A16E-737A111F6508}">
      <formula1>"Concern, Improvement, Neither"</formula1>
    </dataValidation>
  </dataValidations>
  <pageMargins left="0.25" right="0.25" top="0.75" bottom="0.75" header="0.3" footer="0.3"/>
  <pageSetup paperSize="8" scale="9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1957-BD92-4E37-B151-951872CB2375}">
  <sheetPr>
    <pageSetUpPr fitToPage="1"/>
  </sheetPr>
  <dimension ref="A2:AB24"/>
  <sheetViews>
    <sheetView showGridLines="0" showRowColHeaders="0" zoomScale="50" zoomScaleNormal="50" workbookViewId="0">
      <selection activeCell="AD41" sqref="A1:AD41"/>
    </sheetView>
  </sheetViews>
  <sheetFormatPr defaultRowHeight="14.4" x14ac:dyDescent="0.3"/>
  <cols>
    <col min="1" max="1" width="16.44140625" customWidth="1"/>
    <col min="2" max="2" width="12.44140625" customWidth="1"/>
    <col min="3" max="10" width="6.5546875" bestFit="1" customWidth="1"/>
    <col min="14" max="14" width="2.44140625" customWidth="1"/>
    <col min="15" max="15" width="17.44140625" customWidth="1"/>
  </cols>
  <sheetData>
    <row r="2" spans="1:28" ht="25.8" x14ac:dyDescent="0.5">
      <c r="B2" s="6" t="s">
        <v>82</v>
      </c>
    </row>
    <row r="5" spans="1:28" ht="27" customHeight="1" x14ac:dyDescent="0.3">
      <c r="A5" s="10" t="s">
        <v>11</v>
      </c>
      <c r="B5" s="1"/>
      <c r="C5" s="1"/>
      <c r="D5" s="1"/>
      <c r="E5" s="1"/>
      <c r="F5" s="1"/>
      <c r="G5" s="1"/>
      <c r="H5" s="1"/>
      <c r="I5" s="1"/>
      <c r="J5" s="1"/>
      <c r="K5" s="1"/>
      <c r="L5" s="1"/>
      <c r="M5" s="1"/>
      <c r="N5" s="214"/>
      <c r="P5" s="10"/>
      <c r="Q5" s="1"/>
      <c r="R5" s="1"/>
      <c r="S5" s="1"/>
      <c r="T5" s="1"/>
      <c r="U5" s="1"/>
      <c r="V5" s="1"/>
      <c r="W5" s="1"/>
      <c r="X5" s="1"/>
      <c r="Y5" s="1"/>
      <c r="Z5" s="1"/>
      <c r="AA5" s="333" t="s">
        <v>119</v>
      </c>
      <c r="AB5" s="334"/>
    </row>
    <row r="6" spans="1:28" ht="46.35" customHeight="1" x14ac:dyDescent="0.3">
      <c r="A6" s="215" t="s">
        <v>224</v>
      </c>
      <c r="B6" s="28">
        <v>45748</v>
      </c>
      <c r="C6" s="28">
        <v>45778</v>
      </c>
      <c r="D6" s="28">
        <v>45809</v>
      </c>
      <c r="E6" s="28">
        <v>45839</v>
      </c>
      <c r="F6" s="28">
        <v>45870</v>
      </c>
      <c r="G6" s="28">
        <v>45901</v>
      </c>
      <c r="H6" s="28">
        <v>45931</v>
      </c>
      <c r="I6" s="28">
        <v>45962</v>
      </c>
      <c r="J6" s="28">
        <v>45992</v>
      </c>
      <c r="K6" s="28">
        <v>46023</v>
      </c>
      <c r="L6" s="28">
        <v>46054</v>
      </c>
      <c r="M6" s="28">
        <v>46082</v>
      </c>
      <c r="N6" s="214"/>
      <c r="P6" s="215" t="s">
        <v>254</v>
      </c>
      <c r="Q6" s="28">
        <v>45748</v>
      </c>
      <c r="R6" s="28">
        <v>45778</v>
      </c>
      <c r="S6" s="28">
        <v>45809</v>
      </c>
      <c r="T6" s="28">
        <v>45839</v>
      </c>
      <c r="U6" s="28">
        <v>45870</v>
      </c>
      <c r="V6" s="28">
        <v>45901</v>
      </c>
      <c r="W6" s="28">
        <v>45931</v>
      </c>
      <c r="X6" s="28">
        <v>45962</v>
      </c>
      <c r="Y6" s="28">
        <v>45992</v>
      </c>
      <c r="Z6" s="28">
        <v>46023</v>
      </c>
      <c r="AA6" s="28">
        <v>46054</v>
      </c>
      <c r="AB6" s="28">
        <v>46082</v>
      </c>
    </row>
    <row r="7" spans="1:28" x14ac:dyDescent="0.3">
      <c r="A7" s="3" t="s">
        <v>251</v>
      </c>
      <c r="B7" s="4">
        <v>5</v>
      </c>
      <c r="C7" s="4">
        <v>8</v>
      </c>
      <c r="D7" s="4"/>
      <c r="E7" s="4"/>
      <c r="F7" s="4"/>
      <c r="G7" s="4"/>
      <c r="H7" s="4"/>
      <c r="I7" s="4"/>
      <c r="J7" s="4"/>
      <c r="K7" s="4"/>
      <c r="L7" s="4"/>
      <c r="M7" s="4"/>
      <c r="N7" s="213"/>
      <c r="P7" s="3" t="s">
        <v>251</v>
      </c>
      <c r="Q7" s="4">
        <v>2</v>
      </c>
      <c r="R7" s="4">
        <v>0</v>
      </c>
      <c r="S7" s="4"/>
      <c r="T7" s="4"/>
      <c r="U7" s="4"/>
      <c r="V7" s="4"/>
      <c r="W7" s="4"/>
      <c r="X7" s="4"/>
      <c r="Y7" s="4"/>
      <c r="Z7" s="4"/>
      <c r="AA7" s="4"/>
      <c r="AB7" s="4"/>
    </row>
    <row r="8" spans="1:28" x14ac:dyDescent="0.3">
      <c r="A8" s="3" t="s">
        <v>252</v>
      </c>
      <c r="B8" s="4">
        <v>4</v>
      </c>
      <c r="C8" s="4">
        <v>7</v>
      </c>
      <c r="D8" s="4"/>
      <c r="E8" s="4"/>
      <c r="F8" s="4"/>
      <c r="G8" s="4"/>
      <c r="H8" s="4"/>
      <c r="I8" s="4"/>
      <c r="J8" s="4"/>
      <c r="K8" s="4"/>
      <c r="L8" s="4"/>
      <c r="M8" s="4"/>
      <c r="N8" s="213"/>
      <c r="P8" s="3" t="s">
        <v>252</v>
      </c>
      <c r="Q8" s="4">
        <v>0</v>
      </c>
      <c r="R8" s="4">
        <v>1</v>
      </c>
      <c r="S8" s="4"/>
      <c r="T8" s="4"/>
      <c r="U8" s="4"/>
      <c r="V8" s="4"/>
      <c r="W8" s="4"/>
      <c r="X8" s="4"/>
      <c r="Y8" s="4"/>
      <c r="Z8" s="4"/>
      <c r="AA8" s="4"/>
      <c r="AB8" s="4"/>
    </row>
    <row r="9" spans="1:28" x14ac:dyDescent="0.3">
      <c r="A9" s="3" t="s">
        <v>253</v>
      </c>
      <c r="B9" s="4">
        <f>B7-B8</f>
        <v>1</v>
      </c>
      <c r="C9" s="4">
        <f>C7-C8</f>
        <v>1</v>
      </c>
      <c r="D9" s="4"/>
      <c r="E9" s="4"/>
      <c r="F9" s="4"/>
      <c r="G9" s="4"/>
      <c r="H9" s="4"/>
      <c r="I9" s="4"/>
      <c r="J9" s="4"/>
      <c r="K9" s="4"/>
      <c r="L9" s="4"/>
      <c r="M9" s="4"/>
      <c r="N9" s="213"/>
      <c r="P9" s="3" t="s">
        <v>253</v>
      </c>
      <c r="Q9" s="4">
        <f>Q7-Q8</f>
        <v>2</v>
      </c>
      <c r="R9" s="4">
        <f>R7-R8</f>
        <v>-1</v>
      </c>
      <c r="S9" s="4"/>
      <c r="T9" s="4"/>
      <c r="U9" s="4"/>
      <c r="V9" s="4"/>
      <c r="W9" s="4"/>
      <c r="X9" s="4"/>
      <c r="Y9" s="4"/>
      <c r="Z9" s="4"/>
      <c r="AA9" s="4"/>
      <c r="AB9" s="4"/>
    </row>
    <row r="10" spans="1:28" x14ac:dyDescent="0.3">
      <c r="N10" s="214"/>
    </row>
    <row r="11" spans="1:28" ht="46.8" x14ac:dyDescent="0.3">
      <c r="A11" s="215" t="s">
        <v>255</v>
      </c>
      <c r="B11" s="28">
        <v>45748</v>
      </c>
      <c r="C11" s="28">
        <v>45778</v>
      </c>
      <c r="D11" s="28">
        <v>45809</v>
      </c>
      <c r="E11" s="28">
        <v>45839</v>
      </c>
      <c r="F11" s="28">
        <v>45870</v>
      </c>
      <c r="G11" s="28">
        <v>45901</v>
      </c>
      <c r="H11" s="28">
        <v>45931</v>
      </c>
      <c r="I11" s="28">
        <v>45962</v>
      </c>
      <c r="J11" s="28">
        <v>45992</v>
      </c>
      <c r="K11" s="28">
        <v>46023</v>
      </c>
      <c r="L11" s="28">
        <v>46054</v>
      </c>
      <c r="M11" s="28">
        <v>46082</v>
      </c>
      <c r="N11" s="214"/>
      <c r="P11" s="215" t="s">
        <v>225</v>
      </c>
      <c r="Q11" s="28">
        <v>45748</v>
      </c>
      <c r="R11" s="28">
        <v>45778</v>
      </c>
      <c r="S11" s="28">
        <v>45809</v>
      </c>
      <c r="T11" s="28">
        <v>45839</v>
      </c>
      <c r="U11" s="28">
        <v>45870</v>
      </c>
      <c r="V11" s="28">
        <v>45901</v>
      </c>
      <c r="W11" s="28">
        <v>45931</v>
      </c>
      <c r="X11" s="28">
        <v>45962</v>
      </c>
      <c r="Y11" s="28">
        <v>45992</v>
      </c>
      <c r="Z11" s="28">
        <v>46023</v>
      </c>
      <c r="AA11" s="28">
        <v>46054</v>
      </c>
      <c r="AB11" s="28">
        <v>46082</v>
      </c>
    </row>
    <row r="12" spans="1:28" x14ac:dyDescent="0.3">
      <c r="A12" s="3" t="s">
        <v>251</v>
      </c>
      <c r="B12" s="4">
        <v>2</v>
      </c>
      <c r="C12" s="4">
        <v>0</v>
      </c>
      <c r="D12" s="4"/>
      <c r="E12" s="4"/>
      <c r="F12" s="4"/>
      <c r="G12" s="4"/>
      <c r="H12" s="4"/>
      <c r="I12" s="4"/>
      <c r="J12" s="4"/>
      <c r="K12" s="4"/>
      <c r="L12" s="4"/>
      <c r="M12" s="4"/>
      <c r="N12" s="213"/>
      <c r="P12" s="3" t="s">
        <v>251</v>
      </c>
      <c r="Q12" s="4">
        <v>1</v>
      </c>
      <c r="R12" s="4">
        <v>0</v>
      </c>
      <c r="S12" s="4"/>
      <c r="T12" s="4"/>
      <c r="U12" s="4"/>
      <c r="V12" s="4"/>
      <c r="W12" s="4"/>
      <c r="X12" s="4"/>
      <c r="Y12" s="4"/>
      <c r="Z12" s="4"/>
      <c r="AA12" s="4"/>
      <c r="AB12" s="4"/>
    </row>
    <row r="13" spans="1:28" x14ac:dyDescent="0.3">
      <c r="A13" s="3" t="s">
        <v>252</v>
      </c>
      <c r="B13" s="4">
        <v>2</v>
      </c>
      <c r="C13" s="4">
        <v>2</v>
      </c>
      <c r="D13" s="4"/>
      <c r="E13" s="4"/>
      <c r="F13" s="4"/>
      <c r="G13" s="4"/>
      <c r="H13" s="4"/>
      <c r="I13" s="4"/>
      <c r="J13" s="4"/>
      <c r="K13" s="4"/>
      <c r="L13" s="4"/>
      <c r="M13" s="4"/>
      <c r="N13" s="213"/>
      <c r="P13" s="3" t="s">
        <v>252</v>
      </c>
      <c r="Q13" s="4">
        <v>1</v>
      </c>
      <c r="R13" s="4">
        <v>2</v>
      </c>
      <c r="S13" s="4"/>
      <c r="T13" s="4"/>
      <c r="U13" s="4"/>
      <c r="V13" s="4"/>
      <c r="W13" s="4"/>
      <c r="X13" s="4"/>
      <c r="Y13" s="4"/>
      <c r="Z13" s="4"/>
      <c r="AA13" s="4"/>
      <c r="AB13" s="4"/>
    </row>
    <row r="14" spans="1:28" x14ac:dyDescent="0.3">
      <c r="A14" s="3" t="s">
        <v>253</v>
      </c>
      <c r="B14" s="4">
        <f>B12-B13</f>
        <v>0</v>
      </c>
      <c r="C14" s="4">
        <f>C12-C13</f>
        <v>-2</v>
      </c>
      <c r="D14" s="4"/>
      <c r="E14" s="4"/>
      <c r="F14" s="4"/>
      <c r="G14" s="4"/>
      <c r="H14" s="4"/>
      <c r="I14" s="4"/>
      <c r="J14" s="4"/>
      <c r="K14" s="4"/>
      <c r="L14" s="4"/>
      <c r="M14" s="4"/>
      <c r="N14" s="213"/>
      <c r="P14" s="3" t="s">
        <v>253</v>
      </c>
      <c r="Q14" s="4">
        <f>Q12-Q13</f>
        <v>0</v>
      </c>
      <c r="R14" s="4">
        <f>R12-R13</f>
        <v>-2</v>
      </c>
      <c r="S14" s="4"/>
      <c r="T14" s="4"/>
      <c r="U14" s="4"/>
      <c r="V14" s="4"/>
      <c r="W14" s="4"/>
      <c r="X14" s="4"/>
      <c r="Y14" s="4"/>
      <c r="Z14" s="4"/>
      <c r="AA14" s="4"/>
      <c r="AB14" s="4"/>
    </row>
    <row r="15" spans="1:28" x14ac:dyDescent="0.3">
      <c r="N15" s="214"/>
    </row>
    <row r="16" spans="1:28" ht="15.6" x14ac:dyDescent="0.3">
      <c r="A16" s="215" t="s">
        <v>256</v>
      </c>
      <c r="B16" s="28">
        <v>45748</v>
      </c>
      <c r="C16" s="28">
        <v>45778</v>
      </c>
      <c r="D16" s="28">
        <v>45809</v>
      </c>
      <c r="E16" s="28">
        <v>45839</v>
      </c>
      <c r="F16" s="28">
        <v>45870</v>
      </c>
      <c r="G16" s="28">
        <v>45901</v>
      </c>
      <c r="H16" s="28">
        <v>45931</v>
      </c>
      <c r="I16" s="28">
        <v>45962</v>
      </c>
      <c r="J16" s="28">
        <v>45992</v>
      </c>
      <c r="K16" s="28">
        <v>46023</v>
      </c>
      <c r="L16" s="28">
        <v>46054</v>
      </c>
      <c r="M16" s="28">
        <v>46082</v>
      </c>
      <c r="N16" s="214"/>
      <c r="P16" s="215" t="s">
        <v>226</v>
      </c>
      <c r="Q16" s="28">
        <v>45748</v>
      </c>
      <c r="R16" s="28">
        <v>45778</v>
      </c>
      <c r="S16" s="28">
        <v>45809</v>
      </c>
      <c r="T16" s="28">
        <v>45839</v>
      </c>
      <c r="U16" s="28">
        <v>45870</v>
      </c>
      <c r="V16" s="28">
        <v>45901</v>
      </c>
      <c r="W16" s="28">
        <v>45931</v>
      </c>
      <c r="X16" s="28">
        <v>45962</v>
      </c>
      <c r="Y16" s="28">
        <v>45992</v>
      </c>
      <c r="Z16" s="28">
        <v>46023</v>
      </c>
      <c r="AA16" s="28">
        <v>46054</v>
      </c>
      <c r="AB16" s="28">
        <v>46082</v>
      </c>
    </row>
    <row r="17" spans="1:28" x14ac:dyDescent="0.3">
      <c r="A17" s="3" t="s">
        <v>251</v>
      </c>
      <c r="B17" s="4">
        <v>1</v>
      </c>
      <c r="C17" s="4">
        <v>2</v>
      </c>
      <c r="D17" s="4"/>
      <c r="E17" s="4"/>
      <c r="F17" s="4"/>
      <c r="G17" s="4"/>
      <c r="H17" s="4"/>
      <c r="I17" s="4"/>
      <c r="J17" s="4"/>
      <c r="K17" s="4"/>
      <c r="L17" s="4"/>
      <c r="M17" s="4"/>
      <c r="N17" s="213"/>
      <c r="P17" s="3" t="s">
        <v>251</v>
      </c>
      <c r="Q17" s="4">
        <v>1</v>
      </c>
      <c r="R17" s="4">
        <v>0</v>
      </c>
      <c r="S17" s="4"/>
      <c r="T17" s="4"/>
      <c r="U17" s="4"/>
      <c r="V17" s="4"/>
      <c r="W17" s="4"/>
      <c r="X17" s="4"/>
      <c r="Y17" s="4"/>
      <c r="Z17" s="4"/>
      <c r="AA17" s="4"/>
      <c r="AB17" s="4"/>
    </row>
    <row r="18" spans="1:28" x14ac:dyDescent="0.3">
      <c r="A18" s="3" t="s">
        <v>252</v>
      </c>
      <c r="B18" s="4">
        <v>1</v>
      </c>
      <c r="C18" s="4">
        <v>5</v>
      </c>
      <c r="D18" s="4"/>
      <c r="E18" s="4"/>
      <c r="F18" s="4"/>
      <c r="G18" s="4"/>
      <c r="H18" s="4"/>
      <c r="I18" s="4"/>
      <c r="J18" s="4"/>
      <c r="K18" s="4"/>
      <c r="L18" s="4"/>
      <c r="M18" s="4"/>
      <c r="N18" s="213"/>
      <c r="P18" s="3" t="s">
        <v>252</v>
      </c>
      <c r="Q18" s="4">
        <v>4</v>
      </c>
      <c r="R18" s="4">
        <v>4</v>
      </c>
      <c r="S18" s="4"/>
      <c r="T18" s="4"/>
      <c r="U18" s="4"/>
      <c r="V18" s="4"/>
      <c r="W18" s="4"/>
      <c r="X18" s="4"/>
      <c r="Y18" s="4"/>
      <c r="Z18" s="4"/>
      <c r="AA18" s="4"/>
      <c r="AB18" s="4"/>
    </row>
    <row r="19" spans="1:28" x14ac:dyDescent="0.3">
      <c r="A19" s="3" t="s">
        <v>253</v>
      </c>
      <c r="B19" s="4">
        <f>B17-B18</f>
        <v>0</v>
      </c>
      <c r="C19" s="4">
        <f>C17-C18</f>
        <v>-3</v>
      </c>
      <c r="D19" s="4"/>
      <c r="E19" s="4"/>
      <c r="F19" s="4"/>
      <c r="G19" s="4"/>
      <c r="H19" s="4"/>
      <c r="I19" s="4"/>
      <c r="J19" s="4"/>
      <c r="K19" s="4"/>
      <c r="L19" s="4"/>
      <c r="M19" s="4"/>
      <c r="N19" s="213"/>
      <c r="P19" s="3" t="s">
        <v>253</v>
      </c>
      <c r="Q19" s="4">
        <f>Q17-Q18</f>
        <v>-3</v>
      </c>
      <c r="R19" s="4">
        <f>R17-R18</f>
        <v>-4</v>
      </c>
      <c r="S19" s="4"/>
      <c r="T19" s="4"/>
      <c r="U19" s="4"/>
      <c r="V19" s="4"/>
      <c r="W19" s="4"/>
      <c r="X19" s="4"/>
      <c r="Y19" s="4"/>
      <c r="Z19" s="4"/>
      <c r="AA19" s="4"/>
      <c r="AB19" s="4"/>
    </row>
    <row r="21" spans="1:28" ht="46.8" x14ac:dyDescent="0.3">
      <c r="A21" s="215" t="s">
        <v>257</v>
      </c>
      <c r="B21" s="28">
        <v>45748</v>
      </c>
      <c r="C21" s="28">
        <v>45778</v>
      </c>
      <c r="D21" s="28">
        <v>45809</v>
      </c>
      <c r="E21" s="28">
        <v>45839</v>
      </c>
      <c r="F21" s="28">
        <v>45870</v>
      </c>
      <c r="G21" s="28">
        <v>45901</v>
      </c>
      <c r="H21" s="28">
        <v>45931</v>
      </c>
      <c r="I21" s="28">
        <v>45962</v>
      </c>
      <c r="J21" s="28">
        <v>45992</v>
      </c>
      <c r="K21" s="28">
        <v>46023</v>
      </c>
      <c r="L21" s="28">
        <v>46054</v>
      </c>
      <c r="M21" s="28">
        <v>46082</v>
      </c>
    </row>
    <row r="22" spans="1:28" x14ac:dyDescent="0.3">
      <c r="A22" s="3" t="s">
        <v>251</v>
      </c>
      <c r="B22" s="4">
        <v>1</v>
      </c>
      <c r="C22" s="4">
        <v>0</v>
      </c>
      <c r="D22" s="4"/>
      <c r="E22" s="4"/>
      <c r="F22" s="4"/>
      <c r="G22" s="4"/>
      <c r="H22" s="4"/>
      <c r="I22" s="4"/>
      <c r="J22" s="4"/>
      <c r="K22" s="4"/>
      <c r="L22" s="4"/>
      <c r="M22" s="4"/>
    </row>
    <row r="23" spans="1:28" x14ac:dyDescent="0.3">
      <c r="A23" s="3" t="s">
        <v>252</v>
      </c>
      <c r="B23" s="4">
        <v>0</v>
      </c>
      <c r="C23" s="4">
        <v>0</v>
      </c>
      <c r="D23" s="4"/>
      <c r="E23" s="4"/>
      <c r="F23" s="4"/>
      <c r="G23" s="4"/>
      <c r="H23" s="4"/>
      <c r="I23" s="4"/>
      <c r="J23" s="4"/>
      <c r="K23" s="4"/>
      <c r="L23" s="4"/>
      <c r="M23" s="4"/>
    </row>
    <row r="24" spans="1:28" x14ac:dyDescent="0.3">
      <c r="A24" s="3" t="s">
        <v>253</v>
      </c>
      <c r="B24" s="4">
        <f>B22-B23</f>
        <v>1</v>
      </c>
      <c r="C24" s="4">
        <f>C22-C23</f>
        <v>0</v>
      </c>
      <c r="D24" s="4"/>
      <c r="E24" s="4"/>
      <c r="F24" s="4"/>
      <c r="G24" s="4"/>
      <c r="H24" s="4"/>
      <c r="I24" s="4"/>
      <c r="J24" s="4"/>
      <c r="K24" s="4"/>
      <c r="L24" s="4"/>
      <c r="M24" s="4"/>
    </row>
  </sheetData>
  <sheetProtection sheet="1" objects="1" scenarios="1"/>
  <mergeCells count="1">
    <mergeCell ref="AA5:AB5"/>
  </mergeCells>
  <pageMargins left="0.25" right="0.25" top="0.75" bottom="0.75" header="0.3" footer="0.3"/>
  <pageSetup paperSize="8" scale="7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C5804-52E9-4597-B38C-DE11EC321F0E}">
  <sheetPr>
    <pageSetUpPr fitToPage="1"/>
  </sheetPr>
  <dimension ref="A2:Z42"/>
  <sheetViews>
    <sheetView showGridLines="0" showRowColHeaders="0" topLeftCell="A38" zoomScale="70" zoomScaleNormal="70" workbookViewId="0">
      <selection activeCell="AB55" sqref="A1:AB55"/>
    </sheetView>
  </sheetViews>
  <sheetFormatPr defaultRowHeight="14.4" x14ac:dyDescent="0.3"/>
  <cols>
    <col min="1" max="1" width="19.44140625" customWidth="1"/>
    <col min="2" max="12" width="5.5546875" customWidth="1"/>
    <col min="13" max="13" width="8.88671875" customWidth="1"/>
    <col min="14" max="14" width="5.5546875" customWidth="1"/>
    <col min="15" max="15" width="9" bestFit="1" customWidth="1"/>
    <col min="16" max="24" width="10.44140625" customWidth="1"/>
    <col min="25" max="25" width="5.5546875" customWidth="1"/>
    <col min="26" max="27" width="9.44140625" customWidth="1"/>
  </cols>
  <sheetData>
    <row r="2" spans="1:25" ht="25.8" x14ac:dyDescent="0.5">
      <c r="B2" s="6" t="s">
        <v>258</v>
      </c>
      <c r="C2" s="6"/>
      <c r="D2" s="6"/>
      <c r="H2" s="335" t="s">
        <v>119</v>
      </c>
      <c r="I2" s="335"/>
    </row>
    <row r="4" spans="1:25" ht="15" thickBot="1" x14ac:dyDescent="0.35"/>
    <row r="5" spans="1:25" ht="27" customHeight="1" thickBot="1" x14ac:dyDescent="0.35">
      <c r="A5" s="96" t="s">
        <v>83</v>
      </c>
      <c r="B5" s="97"/>
      <c r="C5" s="97"/>
      <c r="D5" s="97"/>
      <c r="E5" s="97"/>
      <c r="F5" s="97"/>
      <c r="G5" s="97"/>
      <c r="H5" s="97"/>
      <c r="I5" s="97"/>
      <c r="J5" s="97"/>
      <c r="K5" s="311" t="s">
        <v>92</v>
      </c>
      <c r="L5" s="311"/>
      <c r="M5" s="236"/>
      <c r="O5" s="10" t="s">
        <v>259</v>
      </c>
      <c r="P5" s="1"/>
      <c r="Q5" s="1"/>
      <c r="R5" s="1"/>
      <c r="S5" s="1"/>
      <c r="T5" s="1"/>
      <c r="U5" s="1"/>
      <c r="V5" s="1"/>
      <c r="W5" s="1"/>
      <c r="X5" s="1"/>
    </row>
    <row r="6" spans="1:25" ht="15" customHeight="1" x14ac:dyDescent="0.3">
      <c r="B6" s="341" t="s">
        <v>260</v>
      </c>
      <c r="C6" s="341"/>
      <c r="D6" s="341"/>
      <c r="E6" s="341"/>
      <c r="F6" s="341" t="s">
        <v>261</v>
      </c>
      <c r="G6" s="341"/>
      <c r="H6" s="341"/>
      <c r="I6" s="341"/>
    </row>
    <row r="7" spans="1:25" ht="47.25" customHeight="1" x14ac:dyDescent="0.3">
      <c r="A7" s="11"/>
      <c r="B7" s="203" t="s">
        <v>262</v>
      </c>
      <c r="C7" s="203" t="s">
        <v>263</v>
      </c>
      <c r="D7" s="203" t="s">
        <v>264</v>
      </c>
      <c r="E7" s="203" t="s">
        <v>265</v>
      </c>
      <c r="F7" s="203" t="s">
        <v>266</v>
      </c>
      <c r="G7" s="203" t="s">
        <v>266</v>
      </c>
      <c r="H7" s="203" t="s">
        <v>267</v>
      </c>
      <c r="I7" s="203" t="s">
        <v>268</v>
      </c>
      <c r="J7" s="13"/>
      <c r="K7" s="13"/>
      <c r="L7" s="13"/>
      <c r="M7" s="13"/>
      <c r="N7" s="13"/>
      <c r="O7" s="11"/>
      <c r="P7" s="47" t="s">
        <v>224</v>
      </c>
      <c r="Q7" s="47" t="s">
        <v>269</v>
      </c>
      <c r="R7" s="47" t="s">
        <v>270</v>
      </c>
      <c r="S7" s="47" t="s">
        <v>256</v>
      </c>
      <c r="T7" s="47" t="s">
        <v>254</v>
      </c>
      <c r="U7" s="47" t="s">
        <v>225</v>
      </c>
      <c r="V7" s="47" t="s">
        <v>226</v>
      </c>
      <c r="W7" s="47" t="s">
        <v>271</v>
      </c>
      <c r="X7" s="47" t="s">
        <v>272</v>
      </c>
      <c r="Y7" s="13"/>
    </row>
    <row r="8" spans="1:25" x14ac:dyDescent="0.3">
      <c r="A8" s="12" t="s">
        <v>175</v>
      </c>
      <c r="B8" s="46"/>
      <c r="C8" s="46"/>
      <c r="D8" s="46">
        <v>0.51</v>
      </c>
      <c r="E8" s="46">
        <v>0.56000000000000005</v>
      </c>
      <c r="F8" s="46"/>
      <c r="G8" s="46"/>
      <c r="H8" s="46"/>
      <c r="I8" s="46"/>
      <c r="J8" s="13"/>
      <c r="K8" s="13"/>
      <c r="L8" s="13"/>
      <c r="M8" s="13"/>
      <c r="N8" s="13"/>
      <c r="O8" s="12" t="s">
        <v>175</v>
      </c>
      <c r="P8" s="46">
        <v>0.79</v>
      </c>
      <c r="Q8" s="46">
        <v>0.74</v>
      </c>
      <c r="R8" s="46"/>
      <c r="S8" s="46">
        <v>0.73</v>
      </c>
      <c r="T8" s="46">
        <v>0.74</v>
      </c>
      <c r="U8" s="46">
        <v>0.74</v>
      </c>
      <c r="V8" s="46">
        <v>0.34</v>
      </c>
      <c r="W8" s="46">
        <v>0.82</v>
      </c>
      <c r="X8" s="46">
        <v>0.6</v>
      </c>
      <c r="Y8" s="13"/>
    </row>
    <row r="9" spans="1:25" x14ac:dyDescent="0.3">
      <c r="A9" s="12" t="s">
        <v>94</v>
      </c>
      <c r="B9" s="46"/>
      <c r="C9" s="46"/>
      <c r="D9" s="46">
        <v>1</v>
      </c>
      <c r="E9" s="46">
        <v>1</v>
      </c>
      <c r="F9" s="46"/>
      <c r="G9" s="46"/>
      <c r="H9" s="46"/>
      <c r="I9" s="46"/>
      <c r="J9" s="13"/>
      <c r="K9" s="13"/>
      <c r="L9" s="13"/>
      <c r="M9" s="13"/>
      <c r="N9" s="13"/>
      <c r="O9" s="12" t="s">
        <v>94</v>
      </c>
      <c r="P9" s="46"/>
      <c r="Q9" s="46"/>
      <c r="R9" s="46"/>
      <c r="S9" s="46"/>
      <c r="T9" s="46"/>
      <c r="U9" s="46"/>
      <c r="V9" s="46"/>
      <c r="W9" s="46"/>
      <c r="X9" s="46"/>
      <c r="Y9" s="13"/>
    </row>
    <row r="10" spans="1:25" x14ac:dyDescent="0.3">
      <c r="A10" s="12" t="s">
        <v>176</v>
      </c>
      <c r="B10" s="46"/>
      <c r="C10" s="46"/>
      <c r="D10" s="46">
        <v>0.3</v>
      </c>
      <c r="E10" s="46"/>
      <c r="F10" s="46"/>
      <c r="G10" s="46"/>
      <c r="H10" s="46"/>
      <c r="I10" s="46"/>
      <c r="J10" s="13"/>
      <c r="K10" s="13"/>
      <c r="L10" s="13"/>
      <c r="M10" s="13"/>
      <c r="N10" s="13"/>
      <c r="O10" s="12" t="s">
        <v>176</v>
      </c>
      <c r="P10" s="46"/>
      <c r="Q10" s="46"/>
      <c r="R10" s="46"/>
      <c r="S10" s="46"/>
      <c r="T10" s="46"/>
      <c r="U10" s="46"/>
      <c r="V10" s="46"/>
      <c r="W10" s="46"/>
      <c r="X10" s="46"/>
      <c r="Y10" s="13"/>
    </row>
    <row r="11" spans="1:25" x14ac:dyDescent="0.3">
      <c r="L11" t="str">
        <f>IF(OR(K10="",K8=""),"",IF(K8&gt;=K10,"On","Off"))</f>
        <v/>
      </c>
      <c r="M11" t="str">
        <f>IF(OR(L10="",L8=""),"",IF(L8&gt;=L10,"On","Off"))</f>
        <v/>
      </c>
      <c r="N11" t="str">
        <f>IF(OR(M10="",M8=""),"",IF(M8&gt;=M10,"On","Off"))</f>
        <v/>
      </c>
    </row>
    <row r="30" spans="1:26" ht="41.1" customHeight="1" x14ac:dyDescent="0.3">
      <c r="A30" s="59" t="s">
        <v>258</v>
      </c>
      <c r="B30" s="338" t="s">
        <v>83</v>
      </c>
      <c r="C30" s="338"/>
      <c r="D30" s="338"/>
      <c r="E30" s="336" t="s">
        <v>273</v>
      </c>
      <c r="F30" s="337"/>
      <c r="G30" s="339" t="s">
        <v>274</v>
      </c>
      <c r="H30" s="340"/>
      <c r="I30" s="336" t="s">
        <v>275</v>
      </c>
      <c r="J30" s="337"/>
      <c r="K30" s="339" t="s">
        <v>276</v>
      </c>
      <c r="L30" s="340"/>
      <c r="M30" s="336" t="s">
        <v>277</v>
      </c>
      <c r="N30" s="337"/>
      <c r="O30" s="339" t="s">
        <v>278</v>
      </c>
      <c r="P30" s="340"/>
      <c r="Q30" s="336" t="s">
        <v>279</v>
      </c>
      <c r="R30" s="337"/>
      <c r="S30" s="339" t="s">
        <v>280</v>
      </c>
      <c r="T30" s="340"/>
      <c r="U30" s="336" t="s">
        <v>281</v>
      </c>
      <c r="V30" s="337"/>
      <c r="W30" s="339" t="s">
        <v>282</v>
      </c>
      <c r="X30" s="340"/>
      <c r="Y30" s="336" t="s">
        <v>283</v>
      </c>
      <c r="Z30" s="337"/>
    </row>
    <row r="31" spans="1:26" x14ac:dyDescent="0.3">
      <c r="A31" s="48">
        <v>45808</v>
      </c>
      <c r="B31" s="50" t="s">
        <v>284</v>
      </c>
      <c r="C31" s="51" t="s">
        <v>119</v>
      </c>
      <c r="D31" s="51" t="s">
        <v>285</v>
      </c>
      <c r="E31" s="52" t="s">
        <v>119</v>
      </c>
      <c r="F31" s="52" t="s">
        <v>285</v>
      </c>
      <c r="G31" s="51" t="s">
        <v>119</v>
      </c>
      <c r="H31" s="51" t="s">
        <v>285</v>
      </c>
      <c r="I31" s="52" t="s">
        <v>119</v>
      </c>
      <c r="J31" s="52" t="s">
        <v>285</v>
      </c>
      <c r="K31" s="51" t="s">
        <v>119</v>
      </c>
      <c r="L31" s="51" t="s">
        <v>285</v>
      </c>
      <c r="M31" s="52" t="s">
        <v>119</v>
      </c>
      <c r="N31" s="52" t="s">
        <v>285</v>
      </c>
      <c r="O31" s="51" t="s">
        <v>119</v>
      </c>
      <c r="P31" s="51" t="s">
        <v>285</v>
      </c>
      <c r="Q31" s="52" t="s">
        <v>119</v>
      </c>
      <c r="R31" s="52" t="s">
        <v>285</v>
      </c>
      <c r="S31" s="51" t="s">
        <v>119</v>
      </c>
      <c r="T31" s="51" t="s">
        <v>285</v>
      </c>
      <c r="U31" s="52" t="s">
        <v>119</v>
      </c>
      <c r="V31" s="52" t="s">
        <v>285</v>
      </c>
      <c r="W31" s="51" t="s">
        <v>119</v>
      </c>
      <c r="X31" s="51" t="s">
        <v>285</v>
      </c>
      <c r="Y31" s="52" t="s">
        <v>119</v>
      </c>
      <c r="Z31" s="52" t="s">
        <v>285</v>
      </c>
    </row>
    <row r="32" spans="1:26" x14ac:dyDescent="0.3">
      <c r="A32" s="60" t="s">
        <v>224</v>
      </c>
      <c r="B32" s="51">
        <v>594</v>
      </c>
      <c r="C32" s="51">
        <v>467</v>
      </c>
      <c r="D32" s="53">
        <v>0.78619528619528622</v>
      </c>
      <c r="E32" s="52">
        <v>509</v>
      </c>
      <c r="F32" s="54">
        <v>0.85690235690235694</v>
      </c>
      <c r="G32" s="51">
        <v>530</v>
      </c>
      <c r="H32" s="53">
        <v>0.8922558922558923</v>
      </c>
      <c r="I32" s="52">
        <v>554</v>
      </c>
      <c r="J32" s="54">
        <v>0.93265993265993263</v>
      </c>
      <c r="K32" s="51">
        <v>557</v>
      </c>
      <c r="L32" s="53">
        <v>0.93771043771043772</v>
      </c>
      <c r="M32" s="52">
        <v>553</v>
      </c>
      <c r="N32" s="54">
        <v>0.93097643097643101</v>
      </c>
      <c r="O32" s="51">
        <v>548</v>
      </c>
      <c r="P32" s="53">
        <v>0.92255892255892258</v>
      </c>
      <c r="Q32" s="52">
        <v>507</v>
      </c>
      <c r="R32" s="54">
        <v>0.85353535353535348</v>
      </c>
      <c r="S32" s="51">
        <v>544</v>
      </c>
      <c r="T32" s="53">
        <v>0.91582491582491588</v>
      </c>
      <c r="U32" s="52">
        <v>527</v>
      </c>
      <c r="V32" s="54">
        <v>0.88720538720538722</v>
      </c>
      <c r="W32" s="51">
        <v>579</v>
      </c>
      <c r="X32" s="53">
        <v>0.9747474747474747</v>
      </c>
      <c r="Y32" s="52">
        <v>552</v>
      </c>
      <c r="Z32" s="54">
        <v>0.92929292929292928</v>
      </c>
    </row>
    <row r="33" spans="1:26" x14ac:dyDescent="0.3">
      <c r="A33" s="60" t="s">
        <v>255</v>
      </c>
      <c r="B33" s="51">
        <v>165</v>
      </c>
      <c r="C33" s="51">
        <v>122</v>
      </c>
      <c r="D33" s="53">
        <v>0.73939393939393938</v>
      </c>
      <c r="E33" s="52">
        <v>130</v>
      </c>
      <c r="F33" s="54">
        <v>0.78787878787878785</v>
      </c>
      <c r="G33" s="51">
        <v>139</v>
      </c>
      <c r="H33" s="53">
        <v>0.84242424242424241</v>
      </c>
      <c r="I33" s="52">
        <v>158</v>
      </c>
      <c r="J33" s="54">
        <v>0.95757575757575752</v>
      </c>
      <c r="K33" s="51">
        <v>157</v>
      </c>
      <c r="L33" s="53">
        <v>0.95151515151515154</v>
      </c>
      <c r="M33" s="52">
        <v>154</v>
      </c>
      <c r="N33" s="54">
        <v>0.93333333333333335</v>
      </c>
      <c r="O33" s="51">
        <v>149</v>
      </c>
      <c r="P33" s="53">
        <v>0.90303030303030307</v>
      </c>
      <c r="Q33" s="52">
        <v>127</v>
      </c>
      <c r="R33" s="54">
        <v>0.76969696969696966</v>
      </c>
      <c r="S33" s="51">
        <v>151</v>
      </c>
      <c r="T33" s="53">
        <v>0.91515151515151516</v>
      </c>
      <c r="U33" s="52">
        <v>149</v>
      </c>
      <c r="V33" s="54">
        <v>0.90303030303030307</v>
      </c>
      <c r="W33" s="51">
        <v>161</v>
      </c>
      <c r="X33" s="53">
        <v>0.97575757575757571</v>
      </c>
      <c r="Y33" s="52">
        <v>155</v>
      </c>
      <c r="Z33" s="54">
        <v>0.93939393939393945</v>
      </c>
    </row>
    <row r="34" spans="1:26" x14ac:dyDescent="0.3">
      <c r="A34" s="60" t="s">
        <v>270</v>
      </c>
      <c r="B34" s="51">
        <v>2</v>
      </c>
      <c r="C34" s="51">
        <v>0</v>
      </c>
      <c r="D34" s="51">
        <v>0</v>
      </c>
      <c r="E34" s="52"/>
      <c r="F34" s="52">
        <v>0</v>
      </c>
      <c r="G34" s="51"/>
      <c r="H34" s="53">
        <v>0</v>
      </c>
      <c r="I34" s="52"/>
      <c r="J34" s="54">
        <v>0</v>
      </c>
      <c r="K34" s="51"/>
      <c r="L34" s="51">
        <v>0</v>
      </c>
      <c r="M34" s="52">
        <v>2</v>
      </c>
      <c r="N34" s="54">
        <v>1</v>
      </c>
      <c r="O34" s="51"/>
      <c r="P34" s="53">
        <v>0</v>
      </c>
      <c r="Q34" s="52"/>
      <c r="R34" s="52">
        <v>0</v>
      </c>
      <c r="S34" s="51"/>
      <c r="T34" s="53">
        <v>0</v>
      </c>
      <c r="U34" s="52"/>
      <c r="V34" s="54">
        <v>0</v>
      </c>
      <c r="W34" s="51">
        <v>2</v>
      </c>
      <c r="X34" s="53">
        <v>1</v>
      </c>
      <c r="Y34" s="52"/>
      <c r="Z34" s="54">
        <v>0</v>
      </c>
    </row>
    <row r="35" spans="1:26" x14ac:dyDescent="0.3">
      <c r="A35" s="60" t="s">
        <v>256</v>
      </c>
      <c r="B35" s="51">
        <v>604</v>
      </c>
      <c r="C35" s="51">
        <v>450</v>
      </c>
      <c r="D35" s="53">
        <v>0.74503311258278149</v>
      </c>
      <c r="E35" s="52">
        <v>478</v>
      </c>
      <c r="F35" s="54">
        <v>0.79139072847682124</v>
      </c>
      <c r="G35" s="51">
        <v>541</v>
      </c>
      <c r="H35" s="53">
        <v>0.89569536423841056</v>
      </c>
      <c r="I35" s="52">
        <v>535</v>
      </c>
      <c r="J35" s="54">
        <v>0.88576158940397354</v>
      </c>
      <c r="K35" s="51">
        <v>533</v>
      </c>
      <c r="L35" s="53">
        <v>0.88245033112582782</v>
      </c>
      <c r="M35" s="52">
        <v>528</v>
      </c>
      <c r="N35" s="54">
        <v>0.8741721854304636</v>
      </c>
      <c r="O35" s="51">
        <v>513</v>
      </c>
      <c r="P35" s="53">
        <v>0.84933774834437081</v>
      </c>
      <c r="Q35" s="52">
        <v>486</v>
      </c>
      <c r="R35" s="54">
        <v>0.80463576158940397</v>
      </c>
      <c r="S35" s="51">
        <v>514</v>
      </c>
      <c r="T35" s="53">
        <v>0.85099337748344372</v>
      </c>
      <c r="U35" s="52">
        <v>503</v>
      </c>
      <c r="V35" s="54">
        <v>0.83278145695364236</v>
      </c>
      <c r="W35" s="51">
        <v>566</v>
      </c>
      <c r="X35" s="53">
        <v>0.9370860927152318</v>
      </c>
      <c r="Y35" s="52">
        <v>521</v>
      </c>
      <c r="Z35" s="54">
        <v>0.86258278145695366</v>
      </c>
    </row>
    <row r="36" spans="1:26" x14ac:dyDescent="0.3">
      <c r="A36" s="60" t="s">
        <v>254</v>
      </c>
      <c r="B36" s="51">
        <v>178</v>
      </c>
      <c r="C36" s="51">
        <v>131</v>
      </c>
      <c r="D36" s="53">
        <v>0.7359550561797753</v>
      </c>
      <c r="E36" s="52">
        <v>152</v>
      </c>
      <c r="F36" s="54">
        <v>0.8539325842696629</v>
      </c>
      <c r="G36" s="51">
        <v>147</v>
      </c>
      <c r="H36" s="53">
        <v>0.8258426966292135</v>
      </c>
      <c r="I36" s="52">
        <v>158</v>
      </c>
      <c r="J36" s="54">
        <v>0.88764044943820219</v>
      </c>
      <c r="K36" s="51">
        <v>157</v>
      </c>
      <c r="L36" s="53">
        <v>0.8820224719101124</v>
      </c>
      <c r="M36" s="52">
        <v>159</v>
      </c>
      <c r="N36" s="54">
        <v>0.8932584269662921</v>
      </c>
      <c r="O36" s="51">
        <v>157</v>
      </c>
      <c r="P36" s="53">
        <v>0.8820224719101124</v>
      </c>
      <c r="Q36" s="52">
        <v>149</v>
      </c>
      <c r="R36" s="54">
        <v>0.8370786516853933</v>
      </c>
      <c r="S36" s="51">
        <v>155</v>
      </c>
      <c r="T36" s="53">
        <v>0.8707865168539326</v>
      </c>
      <c r="U36" s="52">
        <v>153</v>
      </c>
      <c r="V36" s="54">
        <v>0.8595505617977528</v>
      </c>
      <c r="W36" s="51">
        <v>174</v>
      </c>
      <c r="X36" s="53">
        <v>0.97752808988764039</v>
      </c>
      <c r="Y36" s="52">
        <v>164</v>
      </c>
      <c r="Z36" s="54">
        <v>0.9213483146067416</v>
      </c>
    </row>
    <row r="37" spans="1:26" x14ac:dyDescent="0.3">
      <c r="A37" s="60" t="s">
        <v>225</v>
      </c>
      <c r="B37" s="51">
        <v>157</v>
      </c>
      <c r="C37" s="51">
        <v>116</v>
      </c>
      <c r="D37" s="53">
        <v>0.73885350318471332</v>
      </c>
      <c r="E37" s="52">
        <v>129</v>
      </c>
      <c r="F37" s="54">
        <v>0.82165605095541405</v>
      </c>
      <c r="G37" s="51">
        <v>131</v>
      </c>
      <c r="H37" s="53">
        <v>0.83439490445859876</v>
      </c>
      <c r="I37" s="52">
        <v>147</v>
      </c>
      <c r="J37" s="54">
        <v>0.93630573248407645</v>
      </c>
      <c r="K37" s="51">
        <v>148</v>
      </c>
      <c r="L37" s="53">
        <v>0.9426751592356688</v>
      </c>
      <c r="M37" s="52">
        <v>146</v>
      </c>
      <c r="N37" s="54">
        <v>0.92993630573248409</v>
      </c>
      <c r="O37" s="51">
        <v>145</v>
      </c>
      <c r="P37" s="53">
        <v>0.92356687898089174</v>
      </c>
      <c r="Q37" s="52">
        <v>133</v>
      </c>
      <c r="R37" s="54">
        <v>0.84713375796178347</v>
      </c>
      <c r="S37" s="51">
        <v>145</v>
      </c>
      <c r="T37" s="53">
        <v>0.92356687898089174</v>
      </c>
      <c r="U37" s="52">
        <v>140</v>
      </c>
      <c r="V37" s="54">
        <v>0.89171974522292996</v>
      </c>
      <c r="W37" s="51">
        <v>153</v>
      </c>
      <c r="X37" s="53">
        <v>0.97452229299363058</v>
      </c>
      <c r="Y37" s="52">
        <v>143</v>
      </c>
      <c r="Z37" s="54">
        <v>0.91082802547770703</v>
      </c>
    </row>
    <row r="38" spans="1:26" x14ac:dyDescent="0.3">
      <c r="A38" s="60" t="s">
        <v>226</v>
      </c>
      <c r="B38" s="51">
        <v>610</v>
      </c>
      <c r="C38" s="51">
        <v>202</v>
      </c>
      <c r="D38" s="53">
        <v>0.33114754098360655</v>
      </c>
      <c r="E38" s="52">
        <v>232</v>
      </c>
      <c r="F38" s="54">
        <v>0.38032786885245901</v>
      </c>
      <c r="G38" s="51">
        <v>376</v>
      </c>
      <c r="H38" s="53">
        <v>0.61639344262295082</v>
      </c>
      <c r="I38" s="52">
        <v>327</v>
      </c>
      <c r="J38" s="54">
        <v>0.5360655737704918</v>
      </c>
      <c r="K38" s="51">
        <v>334</v>
      </c>
      <c r="L38" s="53">
        <v>0.54754098360655734</v>
      </c>
      <c r="M38" s="52">
        <v>318</v>
      </c>
      <c r="N38" s="54">
        <v>0.52131147540983602</v>
      </c>
      <c r="O38" s="51">
        <v>300</v>
      </c>
      <c r="P38" s="53">
        <v>0.49180327868852458</v>
      </c>
      <c r="Q38" s="52">
        <v>240</v>
      </c>
      <c r="R38" s="54">
        <v>0.39344262295081966</v>
      </c>
      <c r="S38" s="51">
        <v>291</v>
      </c>
      <c r="T38" s="53">
        <v>0.47704918032786886</v>
      </c>
      <c r="U38" s="52">
        <v>276</v>
      </c>
      <c r="V38" s="54">
        <v>0.4524590163934426</v>
      </c>
      <c r="W38" s="51">
        <v>492</v>
      </c>
      <c r="X38" s="53">
        <v>0.80655737704918029</v>
      </c>
      <c r="Y38" s="52">
        <v>320</v>
      </c>
      <c r="Z38" s="54">
        <v>0.52459016393442626</v>
      </c>
    </row>
    <row r="39" spans="1:26" x14ac:dyDescent="0.3">
      <c r="A39" s="60" t="s">
        <v>271</v>
      </c>
      <c r="B39" s="51">
        <v>17</v>
      </c>
      <c r="C39" s="51">
        <v>14</v>
      </c>
      <c r="D39" s="53">
        <v>0.82352941176470584</v>
      </c>
      <c r="E39" s="52">
        <v>16</v>
      </c>
      <c r="F39" s="54">
        <v>0.94117647058823528</v>
      </c>
      <c r="G39" s="51">
        <v>16</v>
      </c>
      <c r="H39" s="53">
        <v>0.94117647058823528</v>
      </c>
      <c r="I39" s="52">
        <v>16</v>
      </c>
      <c r="J39" s="54">
        <v>0.94117647058823528</v>
      </c>
      <c r="K39" s="51">
        <v>17</v>
      </c>
      <c r="L39" s="53">
        <v>1</v>
      </c>
      <c r="M39" s="52">
        <v>17</v>
      </c>
      <c r="N39" s="54">
        <v>1</v>
      </c>
      <c r="O39" s="51">
        <v>16</v>
      </c>
      <c r="P39" s="53">
        <v>0.94117647058823528</v>
      </c>
      <c r="Q39" s="52">
        <v>16</v>
      </c>
      <c r="R39" s="54">
        <v>0.94117647058823528</v>
      </c>
      <c r="S39" s="51">
        <v>16</v>
      </c>
      <c r="T39" s="53">
        <v>0.94117647058823528</v>
      </c>
      <c r="U39" s="52">
        <v>16</v>
      </c>
      <c r="V39" s="54">
        <v>0.94117647058823528</v>
      </c>
      <c r="W39" s="51">
        <v>17</v>
      </c>
      <c r="X39" s="53">
        <v>1</v>
      </c>
      <c r="Y39" s="52">
        <v>17</v>
      </c>
      <c r="Z39" s="54">
        <v>1</v>
      </c>
    </row>
    <row r="40" spans="1:26" x14ac:dyDescent="0.3">
      <c r="A40" s="60" t="s">
        <v>272</v>
      </c>
      <c r="B40" s="51">
        <v>20</v>
      </c>
      <c r="C40" s="51">
        <v>12</v>
      </c>
      <c r="D40" s="53">
        <v>0.6</v>
      </c>
      <c r="E40" s="52">
        <v>14</v>
      </c>
      <c r="F40" s="54">
        <v>0.7</v>
      </c>
      <c r="G40" s="51">
        <v>12</v>
      </c>
      <c r="H40" s="53">
        <v>0.6</v>
      </c>
      <c r="I40" s="52">
        <v>18</v>
      </c>
      <c r="J40" s="54">
        <v>0.9</v>
      </c>
      <c r="K40" s="51">
        <v>18</v>
      </c>
      <c r="L40" s="53">
        <v>0.9</v>
      </c>
      <c r="M40" s="52">
        <v>17</v>
      </c>
      <c r="N40" s="54">
        <v>0.85</v>
      </c>
      <c r="O40" s="51">
        <v>16</v>
      </c>
      <c r="P40" s="53">
        <v>0.8</v>
      </c>
      <c r="Q40" s="52">
        <v>14</v>
      </c>
      <c r="R40" s="54">
        <v>0.7</v>
      </c>
      <c r="S40" s="51">
        <v>16</v>
      </c>
      <c r="T40" s="53">
        <v>0.8</v>
      </c>
      <c r="U40" s="52">
        <v>15</v>
      </c>
      <c r="V40" s="54">
        <v>0.75</v>
      </c>
      <c r="W40" s="51">
        <v>20</v>
      </c>
      <c r="X40" s="53">
        <v>1</v>
      </c>
      <c r="Y40" s="52">
        <v>17</v>
      </c>
      <c r="Z40" s="54">
        <v>0.85</v>
      </c>
    </row>
    <row r="41" spans="1:26" x14ac:dyDescent="0.3">
      <c r="A41" s="49" t="s">
        <v>138</v>
      </c>
      <c r="B41" s="55">
        <v>2347</v>
      </c>
      <c r="C41" s="55">
        <v>1514</v>
      </c>
      <c r="D41" s="56">
        <v>0.64507882403067751</v>
      </c>
      <c r="E41" s="57">
        <v>1660</v>
      </c>
      <c r="F41" s="58">
        <v>0.70728589688964638</v>
      </c>
      <c r="G41" s="55">
        <v>1892</v>
      </c>
      <c r="H41" s="56">
        <v>0.80613549211759694</v>
      </c>
      <c r="I41" s="57">
        <v>18</v>
      </c>
      <c r="J41" s="58">
        <v>7.6693651469961653E-3</v>
      </c>
      <c r="K41" s="55">
        <v>1921</v>
      </c>
      <c r="L41" s="56">
        <v>0.8184916915210908</v>
      </c>
      <c r="M41" s="57">
        <v>1894</v>
      </c>
      <c r="N41" s="58">
        <v>0.80698764380059651</v>
      </c>
      <c r="O41" s="55">
        <v>1844</v>
      </c>
      <c r="P41" s="56">
        <v>0.78568385172560717</v>
      </c>
      <c r="Q41" s="57">
        <v>1672</v>
      </c>
      <c r="R41" s="58">
        <v>0.7123988069876438</v>
      </c>
      <c r="S41" s="55">
        <v>1832</v>
      </c>
      <c r="T41" s="56">
        <v>0.78057094162760976</v>
      </c>
      <c r="U41" s="57">
        <v>1779</v>
      </c>
      <c r="V41" s="58">
        <v>0.75798892202812096</v>
      </c>
      <c r="W41" s="55">
        <v>2164</v>
      </c>
      <c r="X41" s="56">
        <v>0.92202812100553899</v>
      </c>
      <c r="Y41" s="57">
        <v>1889</v>
      </c>
      <c r="Z41" s="58">
        <v>0.80485726459309759</v>
      </c>
    </row>
    <row r="42" spans="1:26" x14ac:dyDescent="0.3">
      <c r="A42" s="61" t="s">
        <v>286</v>
      </c>
    </row>
  </sheetData>
  <sheetProtection sheet="1" objects="1" scenarios="1"/>
  <mergeCells count="16">
    <mergeCell ref="H2:I2"/>
    <mergeCell ref="Y30:Z30"/>
    <mergeCell ref="B30:D30"/>
    <mergeCell ref="E30:F30"/>
    <mergeCell ref="G30:H30"/>
    <mergeCell ref="I30:J30"/>
    <mergeCell ref="K30:L30"/>
    <mergeCell ref="M30:N30"/>
    <mergeCell ref="O30:P30"/>
    <mergeCell ref="Q30:R30"/>
    <mergeCell ref="S30:T30"/>
    <mergeCell ref="U30:V30"/>
    <mergeCell ref="W30:X30"/>
    <mergeCell ref="B6:E6"/>
    <mergeCell ref="F6:I6"/>
    <mergeCell ref="K5:L5"/>
  </mergeCells>
  <phoneticPr fontId="9" type="noConversion"/>
  <conditionalFormatting sqref="M5">
    <cfRule type="cellIs" dxfId="22" priority="1" operator="equal">
      <formula>"Neither"</formula>
    </cfRule>
    <cfRule type="cellIs" dxfId="21" priority="2" operator="equal">
      <formula>"Improvement"</formula>
    </cfRule>
    <cfRule type="cellIs" dxfId="20" priority="3" operator="equal">
      <formula>"Concern"</formula>
    </cfRule>
  </conditionalFormatting>
  <dataValidations count="1">
    <dataValidation type="list" allowBlank="1" showInputMessage="1" showErrorMessage="1" sqref="M5" xr:uid="{022C2F3A-19E7-4C21-B34E-2CAC9154DD33}">
      <formula1>"Concern, Improvement, Neither"</formula1>
    </dataValidation>
  </dataValidations>
  <pageMargins left="0.25" right="0.25" top="0.75" bottom="0.75" header="0.3" footer="0.3"/>
  <pageSetup paperSize="8" scale="7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AECE-3AC1-4B83-BA15-4388F9254898}">
  <sheetPr>
    <pageSetUpPr fitToPage="1"/>
  </sheetPr>
  <dimension ref="A2:X48"/>
  <sheetViews>
    <sheetView showGridLines="0" showRowColHeaders="0" topLeftCell="A37" zoomScale="80" zoomScaleNormal="80" workbookViewId="0">
      <selection activeCell="S51" sqref="A1:X51"/>
    </sheetView>
  </sheetViews>
  <sheetFormatPr defaultRowHeight="14.4" x14ac:dyDescent="0.3"/>
  <cols>
    <col min="1" max="1" width="9.5546875" customWidth="1"/>
    <col min="2" max="6" width="5.44140625" customWidth="1"/>
    <col min="7" max="7" width="2.5546875" customWidth="1"/>
    <col min="8" max="9" width="5.5546875" customWidth="1"/>
    <col min="10" max="10" width="14.5546875" customWidth="1"/>
    <col min="11" max="11" width="34.44140625" bestFit="1" customWidth="1"/>
    <col min="12" max="17" width="14.5546875" customWidth="1"/>
    <col min="18" max="24" width="10.44140625" customWidth="1"/>
    <col min="25" max="25" width="5.5546875" customWidth="1"/>
    <col min="26" max="27" width="9.44140625" customWidth="1"/>
  </cols>
  <sheetData>
    <row r="2" spans="1:24" ht="25.8" x14ac:dyDescent="0.5">
      <c r="B2" s="6" t="s">
        <v>258</v>
      </c>
      <c r="C2" s="6"/>
      <c r="D2" s="6"/>
      <c r="H2" s="335" t="s">
        <v>119</v>
      </c>
      <c r="I2" s="335"/>
    </row>
    <row r="5" spans="1:24" ht="27" customHeight="1" x14ac:dyDescent="0.3">
      <c r="A5" s="348" t="s">
        <v>287</v>
      </c>
      <c r="B5" s="348"/>
      <c r="C5" s="348"/>
      <c r="D5" s="348"/>
      <c r="E5" s="348"/>
      <c r="F5" s="348"/>
      <c r="G5" s="348"/>
      <c r="H5" s="348"/>
      <c r="I5" s="348"/>
      <c r="J5" s="348"/>
      <c r="K5" s="348"/>
      <c r="L5" s="348"/>
      <c r="M5" s="348"/>
      <c r="N5" s="348"/>
      <c r="O5" s="348"/>
      <c r="P5" s="348"/>
      <c r="Q5" s="348"/>
      <c r="R5" s="348"/>
      <c r="S5" s="348"/>
      <c r="T5" s="348"/>
      <c r="U5" s="348"/>
      <c r="V5" s="348"/>
      <c r="W5" s="348"/>
      <c r="X5" s="348"/>
    </row>
    <row r="6" spans="1:24" ht="15" customHeight="1" x14ac:dyDescent="0.3"/>
    <row r="7" spans="1:24" ht="27.6" x14ac:dyDescent="0.3">
      <c r="J7" s="162" t="s">
        <v>288</v>
      </c>
      <c r="K7" s="162" t="s">
        <v>289</v>
      </c>
      <c r="L7" s="163" t="s">
        <v>290</v>
      </c>
      <c r="M7" s="163" t="s">
        <v>291</v>
      </c>
      <c r="N7" s="164" t="s">
        <v>292</v>
      </c>
      <c r="O7" s="163" t="s">
        <v>290</v>
      </c>
      <c r="P7" s="163" t="s">
        <v>291</v>
      </c>
      <c r="Q7" s="164" t="s">
        <v>292</v>
      </c>
    </row>
    <row r="8" spans="1:24" x14ac:dyDescent="0.3">
      <c r="J8" s="342" t="s">
        <v>224</v>
      </c>
      <c r="K8" s="166" t="s">
        <v>293</v>
      </c>
      <c r="L8" s="167">
        <v>12</v>
      </c>
      <c r="M8" s="167">
        <v>3</v>
      </c>
      <c r="N8" s="168">
        <f>M8/L8</f>
        <v>0.25</v>
      </c>
      <c r="O8" s="343">
        <f>SUM(L8:L13)</f>
        <v>594</v>
      </c>
      <c r="P8" s="343">
        <f>SUM(M8:M13)</f>
        <v>467</v>
      </c>
      <c r="Q8" s="344">
        <f>P8/O8</f>
        <v>0.78619528619528622</v>
      </c>
    </row>
    <row r="9" spans="1:24" x14ac:dyDescent="0.3">
      <c r="J9" s="342"/>
      <c r="K9" s="166" t="s">
        <v>224</v>
      </c>
      <c r="L9" s="167">
        <v>15</v>
      </c>
      <c r="M9" s="167">
        <v>14</v>
      </c>
      <c r="N9" s="168">
        <f t="shared" ref="N9:N48" si="0">M9/L9</f>
        <v>0.93333333333333335</v>
      </c>
      <c r="O9" s="343"/>
      <c r="P9" s="343"/>
      <c r="Q9" s="344"/>
    </row>
    <row r="10" spans="1:24" x14ac:dyDescent="0.3">
      <c r="J10" s="342"/>
      <c r="K10" s="166" t="s">
        <v>294</v>
      </c>
      <c r="L10" s="167">
        <v>147</v>
      </c>
      <c r="M10" s="167">
        <v>106</v>
      </c>
      <c r="N10" s="168">
        <f t="shared" si="0"/>
        <v>0.72108843537414968</v>
      </c>
      <c r="O10" s="343"/>
      <c r="P10" s="343"/>
      <c r="Q10" s="344"/>
    </row>
    <row r="11" spans="1:24" x14ac:dyDescent="0.3">
      <c r="J11" s="342"/>
      <c r="K11" s="166" t="s">
        <v>295</v>
      </c>
      <c r="L11" s="167">
        <v>18</v>
      </c>
      <c r="M11" s="167">
        <v>9</v>
      </c>
      <c r="N11" s="168">
        <f t="shared" si="0"/>
        <v>0.5</v>
      </c>
      <c r="O11" s="343"/>
      <c r="P11" s="343"/>
      <c r="Q11" s="344"/>
    </row>
    <row r="12" spans="1:24" x14ac:dyDescent="0.3">
      <c r="J12" s="342"/>
      <c r="K12" s="166" t="s">
        <v>296</v>
      </c>
      <c r="L12" s="167">
        <v>337</v>
      </c>
      <c r="M12" s="167">
        <v>295</v>
      </c>
      <c r="N12" s="168">
        <f t="shared" si="0"/>
        <v>0.87537091988130566</v>
      </c>
      <c r="O12" s="343"/>
      <c r="P12" s="343"/>
      <c r="Q12" s="344"/>
    </row>
    <row r="13" spans="1:24" x14ac:dyDescent="0.3">
      <c r="J13" s="342"/>
      <c r="K13" s="166" t="s">
        <v>297</v>
      </c>
      <c r="L13" s="167">
        <v>65</v>
      </c>
      <c r="M13" s="167">
        <v>40</v>
      </c>
      <c r="N13" s="168">
        <f t="shared" si="0"/>
        <v>0.61538461538461542</v>
      </c>
      <c r="O13" s="343"/>
      <c r="P13" s="343"/>
      <c r="Q13" s="344"/>
    </row>
    <row r="14" spans="1:24" x14ac:dyDescent="0.3">
      <c r="J14" s="345" t="s">
        <v>255</v>
      </c>
      <c r="K14" s="171" t="s">
        <v>298</v>
      </c>
      <c r="L14" s="172">
        <v>128</v>
      </c>
      <c r="M14" s="172">
        <v>105</v>
      </c>
      <c r="N14" s="173">
        <f t="shared" si="0"/>
        <v>0.8203125</v>
      </c>
      <c r="O14" s="346">
        <f>SUM(L14:L16)</f>
        <v>165</v>
      </c>
      <c r="P14" s="346">
        <f>SUM(M14:M16)</f>
        <v>122</v>
      </c>
      <c r="Q14" s="347">
        <f>P14/O14</f>
        <v>0.73939393939393938</v>
      </c>
    </row>
    <row r="15" spans="1:24" x14ac:dyDescent="0.3">
      <c r="J15" s="345"/>
      <c r="K15" s="171" t="s">
        <v>255</v>
      </c>
      <c r="L15" s="172">
        <v>3</v>
      </c>
      <c r="M15" s="172">
        <v>1</v>
      </c>
      <c r="N15" s="173">
        <f t="shared" si="0"/>
        <v>0.33333333333333331</v>
      </c>
      <c r="O15" s="346"/>
      <c r="P15" s="346"/>
      <c r="Q15" s="347"/>
    </row>
    <row r="16" spans="1:24" x14ac:dyDescent="0.3">
      <c r="J16" s="345"/>
      <c r="K16" s="171" t="s">
        <v>299</v>
      </c>
      <c r="L16" s="172">
        <v>34</v>
      </c>
      <c r="M16" s="172">
        <v>16</v>
      </c>
      <c r="N16" s="173">
        <f t="shared" si="0"/>
        <v>0.47058823529411764</v>
      </c>
      <c r="O16" s="346"/>
      <c r="P16" s="346"/>
      <c r="Q16" s="347"/>
    </row>
    <row r="17" spans="10:17" x14ac:dyDescent="0.3">
      <c r="J17" s="345" t="s">
        <v>256</v>
      </c>
      <c r="K17" s="171" t="s">
        <v>300</v>
      </c>
      <c r="L17" s="172">
        <v>19</v>
      </c>
      <c r="M17" s="172">
        <v>14</v>
      </c>
      <c r="N17" s="173">
        <f t="shared" si="0"/>
        <v>0.73684210526315785</v>
      </c>
      <c r="O17" s="346">
        <f>SUM(L17:L25)</f>
        <v>567</v>
      </c>
      <c r="P17" s="346">
        <f>SUM(M17:M25)</f>
        <v>415</v>
      </c>
      <c r="Q17" s="347">
        <f>P17/O17</f>
        <v>0.73192239858906527</v>
      </c>
    </row>
    <row r="18" spans="10:17" x14ac:dyDescent="0.3">
      <c r="J18" s="345"/>
      <c r="K18" s="171" t="s">
        <v>301</v>
      </c>
      <c r="L18" s="172">
        <v>34</v>
      </c>
      <c r="M18" s="172">
        <v>26</v>
      </c>
      <c r="N18" s="173">
        <f t="shared" si="0"/>
        <v>0.76470588235294112</v>
      </c>
      <c r="O18" s="346"/>
      <c r="P18" s="346"/>
      <c r="Q18" s="347"/>
    </row>
    <row r="19" spans="10:17" x14ac:dyDescent="0.3">
      <c r="J19" s="345"/>
      <c r="K19" s="171" t="s">
        <v>302</v>
      </c>
      <c r="L19" s="172">
        <v>2</v>
      </c>
      <c r="M19" s="172">
        <v>1</v>
      </c>
      <c r="N19" s="173">
        <f t="shared" si="0"/>
        <v>0.5</v>
      </c>
      <c r="O19" s="346"/>
      <c r="P19" s="346"/>
      <c r="Q19" s="347"/>
    </row>
    <row r="20" spans="10:17" x14ac:dyDescent="0.3">
      <c r="J20" s="345"/>
      <c r="K20" s="171" t="s">
        <v>303</v>
      </c>
      <c r="L20" s="172">
        <v>395</v>
      </c>
      <c r="M20" s="172">
        <v>293</v>
      </c>
      <c r="N20" s="173">
        <f t="shared" si="0"/>
        <v>0.74177215189873413</v>
      </c>
      <c r="O20" s="346"/>
      <c r="P20" s="346"/>
      <c r="Q20" s="347"/>
    </row>
    <row r="21" spans="10:17" x14ac:dyDescent="0.3">
      <c r="J21" s="345"/>
      <c r="K21" s="171" t="s">
        <v>304</v>
      </c>
      <c r="L21" s="172">
        <v>6</v>
      </c>
      <c r="M21" s="172">
        <v>5</v>
      </c>
      <c r="N21" s="173">
        <f t="shared" si="0"/>
        <v>0.83333333333333337</v>
      </c>
      <c r="O21" s="346"/>
      <c r="P21" s="346"/>
      <c r="Q21" s="347"/>
    </row>
    <row r="22" spans="10:17" x14ac:dyDescent="0.3">
      <c r="J22" s="345"/>
      <c r="K22" s="171" t="s">
        <v>256</v>
      </c>
      <c r="L22" s="172">
        <v>3</v>
      </c>
      <c r="M22" s="172">
        <v>2</v>
      </c>
      <c r="N22" s="173">
        <f t="shared" si="0"/>
        <v>0.66666666666666663</v>
      </c>
      <c r="O22" s="346"/>
      <c r="P22" s="346"/>
      <c r="Q22" s="347"/>
    </row>
    <row r="23" spans="10:17" x14ac:dyDescent="0.3">
      <c r="J23" s="345"/>
      <c r="K23" s="171" t="s">
        <v>305</v>
      </c>
      <c r="L23" s="172">
        <v>60</v>
      </c>
      <c r="M23" s="172">
        <v>46</v>
      </c>
      <c r="N23" s="173">
        <f t="shared" si="0"/>
        <v>0.76666666666666672</v>
      </c>
      <c r="O23" s="346"/>
      <c r="P23" s="346"/>
      <c r="Q23" s="347"/>
    </row>
    <row r="24" spans="10:17" x14ac:dyDescent="0.3">
      <c r="J24" s="345"/>
      <c r="K24" s="171" t="s">
        <v>306</v>
      </c>
      <c r="L24" s="172">
        <v>41</v>
      </c>
      <c r="M24" s="172">
        <v>21</v>
      </c>
      <c r="N24" s="173">
        <f t="shared" si="0"/>
        <v>0.51219512195121952</v>
      </c>
      <c r="O24" s="346"/>
      <c r="P24" s="346"/>
      <c r="Q24" s="347"/>
    </row>
    <row r="25" spans="10:17" x14ac:dyDescent="0.3">
      <c r="J25" s="345"/>
      <c r="K25" s="171" t="s">
        <v>307</v>
      </c>
      <c r="L25" s="172">
        <v>7</v>
      </c>
      <c r="M25" s="172">
        <v>7</v>
      </c>
      <c r="N25" s="173">
        <f t="shared" si="0"/>
        <v>1</v>
      </c>
      <c r="O25" s="346"/>
      <c r="P25" s="346"/>
      <c r="Q25" s="347"/>
    </row>
    <row r="26" spans="10:17" x14ac:dyDescent="0.3">
      <c r="J26" s="342" t="s">
        <v>254</v>
      </c>
      <c r="K26" s="166" t="s">
        <v>308</v>
      </c>
      <c r="L26" s="167">
        <v>9</v>
      </c>
      <c r="M26" s="167">
        <v>4</v>
      </c>
      <c r="N26" s="168">
        <f t="shared" si="0"/>
        <v>0.44444444444444442</v>
      </c>
      <c r="O26" s="343">
        <f>SUM(L26:L31)</f>
        <v>178</v>
      </c>
      <c r="P26" s="343">
        <f>SUM(M26:M31)</f>
        <v>131</v>
      </c>
      <c r="Q26" s="344">
        <f>P26/O26</f>
        <v>0.7359550561797753</v>
      </c>
    </row>
    <row r="27" spans="10:17" x14ac:dyDescent="0.3">
      <c r="J27" s="342"/>
      <c r="K27" s="166" t="s">
        <v>309</v>
      </c>
      <c r="L27" s="167">
        <v>19</v>
      </c>
      <c r="M27" s="167">
        <v>17</v>
      </c>
      <c r="N27" s="168">
        <f t="shared" si="0"/>
        <v>0.89473684210526316</v>
      </c>
      <c r="O27" s="343"/>
      <c r="P27" s="343"/>
      <c r="Q27" s="344"/>
    </row>
    <row r="28" spans="10:17" x14ac:dyDescent="0.3">
      <c r="J28" s="342"/>
      <c r="K28" s="166" t="s">
        <v>254</v>
      </c>
      <c r="L28" s="167">
        <v>23</v>
      </c>
      <c r="M28" s="167">
        <v>17</v>
      </c>
      <c r="N28" s="168">
        <f t="shared" si="0"/>
        <v>0.73913043478260865</v>
      </c>
      <c r="O28" s="343"/>
      <c r="P28" s="343"/>
      <c r="Q28" s="344"/>
    </row>
    <row r="29" spans="10:17" x14ac:dyDescent="0.3">
      <c r="J29" s="342"/>
      <c r="K29" s="166" t="s">
        <v>310</v>
      </c>
      <c r="L29" s="167">
        <v>37</v>
      </c>
      <c r="M29" s="167">
        <v>36</v>
      </c>
      <c r="N29" s="168">
        <f t="shared" si="0"/>
        <v>0.97297297297297303</v>
      </c>
      <c r="O29" s="343"/>
      <c r="P29" s="343"/>
      <c r="Q29" s="344"/>
    </row>
    <row r="30" spans="10:17" x14ac:dyDescent="0.3">
      <c r="J30" s="342"/>
      <c r="K30" s="166" t="s">
        <v>311</v>
      </c>
      <c r="L30" s="167">
        <v>84</v>
      </c>
      <c r="M30" s="167">
        <v>56</v>
      </c>
      <c r="N30" s="168">
        <f t="shared" si="0"/>
        <v>0.66666666666666663</v>
      </c>
      <c r="O30" s="343"/>
      <c r="P30" s="343"/>
      <c r="Q30" s="344"/>
    </row>
    <row r="31" spans="10:17" x14ac:dyDescent="0.3">
      <c r="J31" s="342"/>
      <c r="K31" s="166" t="s">
        <v>312</v>
      </c>
      <c r="L31" s="167">
        <v>6</v>
      </c>
      <c r="M31" s="167">
        <v>1</v>
      </c>
      <c r="N31" s="168">
        <f t="shared" si="0"/>
        <v>0.16666666666666666</v>
      </c>
      <c r="O31" s="343"/>
      <c r="P31" s="343"/>
      <c r="Q31" s="344"/>
    </row>
    <row r="32" spans="10:17" x14ac:dyDescent="0.3">
      <c r="J32" s="345" t="s">
        <v>225</v>
      </c>
      <c r="K32" s="171" t="s">
        <v>313</v>
      </c>
      <c r="L32" s="172">
        <v>26</v>
      </c>
      <c r="M32" s="172">
        <v>17</v>
      </c>
      <c r="N32" s="173">
        <f t="shared" si="0"/>
        <v>0.65384615384615385</v>
      </c>
      <c r="O32" s="346">
        <f>SUM(L32:L37)</f>
        <v>157</v>
      </c>
      <c r="P32" s="346">
        <f>SUM(M32:M37)</f>
        <v>116</v>
      </c>
      <c r="Q32" s="347">
        <f>P32/O32</f>
        <v>0.73885350318471332</v>
      </c>
    </row>
    <row r="33" spans="10:17" x14ac:dyDescent="0.3">
      <c r="J33" s="345"/>
      <c r="K33" s="171" t="s">
        <v>314</v>
      </c>
      <c r="L33" s="172">
        <v>11</v>
      </c>
      <c r="M33" s="172">
        <v>10</v>
      </c>
      <c r="N33" s="173">
        <f t="shared" si="0"/>
        <v>0.90909090909090906</v>
      </c>
      <c r="O33" s="346"/>
      <c r="P33" s="346"/>
      <c r="Q33" s="347"/>
    </row>
    <row r="34" spans="10:17" x14ac:dyDescent="0.3">
      <c r="J34" s="345"/>
      <c r="K34" s="171" t="s">
        <v>225</v>
      </c>
      <c r="L34" s="172">
        <v>17</v>
      </c>
      <c r="M34" s="172">
        <v>14</v>
      </c>
      <c r="N34" s="173">
        <f t="shared" si="0"/>
        <v>0.82352941176470584</v>
      </c>
      <c r="O34" s="346"/>
      <c r="P34" s="346"/>
      <c r="Q34" s="347"/>
    </row>
    <row r="35" spans="10:17" x14ac:dyDescent="0.3">
      <c r="J35" s="345"/>
      <c r="K35" s="171" t="s">
        <v>315</v>
      </c>
      <c r="L35" s="172">
        <v>38</v>
      </c>
      <c r="M35" s="172">
        <v>30</v>
      </c>
      <c r="N35" s="173">
        <f t="shared" si="0"/>
        <v>0.78947368421052633</v>
      </c>
      <c r="O35" s="346"/>
      <c r="P35" s="346"/>
      <c r="Q35" s="347"/>
    </row>
    <row r="36" spans="10:17" x14ac:dyDescent="0.3">
      <c r="J36" s="345"/>
      <c r="K36" s="171" t="s">
        <v>316</v>
      </c>
      <c r="L36" s="172">
        <v>16</v>
      </c>
      <c r="M36" s="172">
        <v>12</v>
      </c>
      <c r="N36" s="173">
        <f t="shared" si="0"/>
        <v>0.75</v>
      </c>
      <c r="O36" s="346"/>
      <c r="P36" s="346"/>
      <c r="Q36" s="347"/>
    </row>
    <row r="37" spans="10:17" x14ac:dyDescent="0.3">
      <c r="J37" s="345"/>
      <c r="K37" s="171" t="s">
        <v>317</v>
      </c>
      <c r="L37" s="172">
        <v>49</v>
      </c>
      <c r="M37" s="172">
        <v>33</v>
      </c>
      <c r="N37" s="173">
        <f t="shared" si="0"/>
        <v>0.67346938775510201</v>
      </c>
      <c r="O37" s="346"/>
      <c r="P37" s="346"/>
      <c r="Q37" s="347"/>
    </row>
    <row r="38" spans="10:17" x14ac:dyDescent="0.3">
      <c r="J38" s="342" t="s">
        <v>226</v>
      </c>
      <c r="K38" s="166" t="s">
        <v>318</v>
      </c>
      <c r="L38" s="167">
        <v>142</v>
      </c>
      <c r="M38" s="167">
        <v>96</v>
      </c>
      <c r="N38" s="168">
        <f t="shared" si="0"/>
        <v>0.676056338028169</v>
      </c>
      <c r="O38" s="343">
        <f>SUM(L38:L44)</f>
        <v>625</v>
      </c>
      <c r="P38" s="343">
        <f>SUM(M38:M44)</f>
        <v>215</v>
      </c>
      <c r="Q38" s="344">
        <f>P38/O38</f>
        <v>0.34399999999999997</v>
      </c>
    </row>
    <row r="39" spans="10:17" x14ac:dyDescent="0.3">
      <c r="J39" s="342"/>
      <c r="K39" s="166" t="s">
        <v>319</v>
      </c>
      <c r="L39" s="167">
        <v>5</v>
      </c>
      <c r="M39" s="167">
        <v>5</v>
      </c>
      <c r="N39" s="168">
        <f t="shared" si="0"/>
        <v>1</v>
      </c>
      <c r="O39" s="343"/>
      <c r="P39" s="343"/>
      <c r="Q39" s="344"/>
    </row>
    <row r="40" spans="10:17" x14ac:dyDescent="0.3">
      <c r="J40" s="342"/>
      <c r="K40" s="166" t="s">
        <v>226</v>
      </c>
      <c r="L40" s="167">
        <v>36</v>
      </c>
      <c r="M40" s="167">
        <v>2</v>
      </c>
      <c r="N40" s="168">
        <f t="shared" si="0"/>
        <v>5.5555555555555552E-2</v>
      </c>
      <c r="O40" s="343"/>
      <c r="P40" s="343"/>
      <c r="Q40" s="344"/>
    </row>
    <row r="41" spans="10:17" x14ac:dyDescent="0.3">
      <c r="J41" s="342"/>
      <c r="K41" s="166" t="s">
        <v>320</v>
      </c>
      <c r="L41" s="167">
        <v>115</v>
      </c>
      <c r="M41" s="167">
        <v>26</v>
      </c>
      <c r="N41" s="168">
        <f t="shared" si="0"/>
        <v>0.22608695652173913</v>
      </c>
      <c r="O41" s="343"/>
      <c r="P41" s="343"/>
      <c r="Q41" s="344"/>
    </row>
    <row r="42" spans="10:17" x14ac:dyDescent="0.3">
      <c r="J42" s="342"/>
      <c r="K42" s="166" t="s">
        <v>321</v>
      </c>
      <c r="L42" s="167">
        <v>316</v>
      </c>
      <c r="M42" s="167">
        <v>78</v>
      </c>
      <c r="N42" s="168">
        <f t="shared" si="0"/>
        <v>0.24683544303797469</v>
      </c>
      <c r="O42" s="343"/>
      <c r="P42" s="343"/>
      <c r="Q42" s="344"/>
    </row>
    <row r="43" spans="10:17" x14ac:dyDescent="0.3">
      <c r="J43" s="342"/>
      <c r="K43" s="166" t="s">
        <v>322</v>
      </c>
      <c r="L43" s="167">
        <v>1</v>
      </c>
      <c r="M43" s="167">
        <v>0</v>
      </c>
      <c r="N43" s="168">
        <f t="shared" si="0"/>
        <v>0</v>
      </c>
      <c r="O43" s="343"/>
      <c r="P43" s="343"/>
      <c r="Q43" s="344"/>
    </row>
    <row r="44" spans="10:17" x14ac:dyDescent="0.3">
      <c r="J44" s="342"/>
      <c r="K44" s="166" t="s">
        <v>323</v>
      </c>
      <c r="L44" s="167">
        <v>10</v>
      </c>
      <c r="M44" s="167">
        <v>8</v>
      </c>
      <c r="N44" s="168">
        <f t="shared" si="0"/>
        <v>0.8</v>
      </c>
      <c r="O44" s="343"/>
      <c r="P44" s="343"/>
      <c r="Q44" s="344"/>
    </row>
    <row r="45" spans="10:17" x14ac:dyDescent="0.3">
      <c r="J45" s="345" t="s">
        <v>271</v>
      </c>
      <c r="K45" s="171" t="s">
        <v>324</v>
      </c>
      <c r="L45" s="172">
        <v>15</v>
      </c>
      <c r="M45" s="172">
        <v>12</v>
      </c>
      <c r="N45" s="173">
        <f t="shared" si="0"/>
        <v>0.8</v>
      </c>
      <c r="O45" s="346">
        <f>SUM(L45:L47)</f>
        <v>17</v>
      </c>
      <c r="P45" s="346">
        <f>SUM(M45:M47)</f>
        <v>14</v>
      </c>
      <c r="Q45" s="347">
        <f>P45/O45</f>
        <v>0.82352941176470584</v>
      </c>
    </row>
    <row r="46" spans="10:17" x14ac:dyDescent="0.3">
      <c r="J46" s="345"/>
      <c r="K46" s="171" t="s">
        <v>271</v>
      </c>
      <c r="L46" s="172">
        <v>1</v>
      </c>
      <c r="M46" s="172">
        <v>1</v>
      </c>
      <c r="N46" s="173">
        <f t="shared" si="0"/>
        <v>1</v>
      </c>
      <c r="O46" s="346"/>
      <c r="P46" s="346"/>
      <c r="Q46" s="347"/>
    </row>
    <row r="47" spans="10:17" x14ac:dyDescent="0.3">
      <c r="J47" s="345"/>
      <c r="K47" s="171" t="s">
        <v>325</v>
      </c>
      <c r="L47" s="172">
        <v>1</v>
      </c>
      <c r="M47" s="172">
        <v>1</v>
      </c>
      <c r="N47" s="173">
        <f t="shared" si="0"/>
        <v>1</v>
      </c>
      <c r="O47" s="346"/>
      <c r="P47" s="346"/>
      <c r="Q47" s="347"/>
    </row>
    <row r="48" spans="10:17" ht="28.8" x14ac:dyDescent="0.3">
      <c r="J48" s="165" t="s">
        <v>272</v>
      </c>
      <c r="K48" s="216" t="s">
        <v>272</v>
      </c>
      <c r="L48" s="169">
        <v>20</v>
      </c>
      <c r="M48" s="169">
        <v>12</v>
      </c>
      <c r="N48" s="170">
        <f t="shared" si="0"/>
        <v>0.6</v>
      </c>
      <c r="O48" s="169">
        <f>L48</f>
        <v>20</v>
      </c>
      <c r="P48" s="169">
        <f>M48</f>
        <v>12</v>
      </c>
      <c r="Q48" s="170">
        <f>P48/O48</f>
        <v>0.6</v>
      </c>
    </row>
  </sheetData>
  <sheetProtection sheet="1" objects="1" scenarios="1"/>
  <mergeCells count="30">
    <mergeCell ref="H2:I2"/>
    <mergeCell ref="A5:X5"/>
    <mergeCell ref="J8:J13"/>
    <mergeCell ref="O8:O13"/>
    <mergeCell ref="P8:P13"/>
    <mergeCell ref="Q8:Q13"/>
    <mergeCell ref="J14:J16"/>
    <mergeCell ref="O14:O16"/>
    <mergeCell ref="P14:P16"/>
    <mergeCell ref="Q14:Q16"/>
    <mergeCell ref="J17:J25"/>
    <mergeCell ref="O17:O25"/>
    <mergeCell ref="P17:P25"/>
    <mergeCell ref="Q17:Q25"/>
    <mergeCell ref="J26:J31"/>
    <mergeCell ref="O26:O31"/>
    <mergeCell ref="P26:P31"/>
    <mergeCell ref="Q26:Q31"/>
    <mergeCell ref="J32:J37"/>
    <mergeCell ref="O32:O37"/>
    <mergeCell ref="P32:P37"/>
    <mergeCell ref="Q32:Q37"/>
    <mergeCell ref="J38:J44"/>
    <mergeCell ref="O38:O44"/>
    <mergeCell ref="P38:P44"/>
    <mergeCell ref="Q38:Q44"/>
    <mergeCell ref="J45:J47"/>
    <mergeCell ref="O45:O47"/>
    <mergeCell ref="P45:P47"/>
    <mergeCell ref="Q45:Q47"/>
  </mergeCells>
  <pageMargins left="0.25" right="0.25" top="0.75" bottom="0.75" header="0.3" footer="0.3"/>
  <pageSetup paperSize="8" scale="78"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4642-1432-41A4-B233-91B2CE651CB9}">
  <sheetPr>
    <pageSetUpPr fitToPage="1"/>
  </sheetPr>
  <dimension ref="B2:X10"/>
  <sheetViews>
    <sheetView showGridLines="0" showRowColHeaders="0" topLeftCell="A24" workbookViewId="0">
      <selection activeCell="Z36" sqref="A1:Z36"/>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0" width="6.5546875" bestFit="1" customWidth="1"/>
    <col min="11" max="11" width="8.4414062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1" width="6.5546875" bestFit="1" customWidth="1"/>
    <col min="22" max="22" width="8" customWidth="1"/>
    <col min="23" max="26" width="6.5546875" bestFit="1" customWidth="1"/>
  </cols>
  <sheetData>
    <row r="2" spans="2:24" ht="25.8" x14ac:dyDescent="0.5">
      <c r="B2" s="6" t="s">
        <v>121</v>
      </c>
      <c r="C2" s="6"/>
      <c r="D2" s="6"/>
    </row>
    <row r="4" spans="2:24" ht="15" thickBot="1" x14ac:dyDescent="0.35"/>
    <row r="5" spans="2:24" ht="27" customHeight="1" thickBot="1" x14ac:dyDescent="0.35">
      <c r="B5" s="237" t="s">
        <v>121</v>
      </c>
      <c r="C5" s="97"/>
      <c r="D5" s="97"/>
      <c r="E5" s="97"/>
      <c r="F5" s="97"/>
      <c r="G5" s="97"/>
      <c r="H5" s="97"/>
      <c r="I5" s="97"/>
      <c r="J5" s="97"/>
      <c r="K5" s="97"/>
      <c r="L5" s="97"/>
      <c r="M5" s="97"/>
      <c r="N5" s="97"/>
      <c r="O5" s="97"/>
      <c r="P5" s="97"/>
      <c r="Q5" s="97"/>
      <c r="R5" s="97"/>
      <c r="S5" s="97"/>
      <c r="T5" s="311" t="s">
        <v>92</v>
      </c>
      <c r="U5" s="311"/>
      <c r="V5" s="236"/>
      <c r="W5" s="331" t="s">
        <v>119</v>
      </c>
      <c r="X5" s="332"/>
    </row>
    <row r="7" spans="2:24" x14ac:dyDescent="0.3">
      <c r="K7" s="2"/>
      <c r="L7" s="3" t="s">
        <v>238</v>
      </c>
      <c r="M7" s="3" t="s">
        <v>237</v>
      </c>
      <c r="N7" s="3" t="s">
        <v>236</v>
      </c>
      <c r="O7" s="3" t="s">
        <v>93</v>
      </c>
      <c r="P7" s="3" t="s">
        <v>95</v>
      </c>
    </row>
    <row r="8" spans="2:24" x14ac:dyDescent="0.3">
      <c r="K8" s="3" t="s">
        <v>175</v>
      </c>
      <c r="L8" s="4">
        <v>116</v>
      </c>
      <c r="M8" s="4">
        <v>143</v>
      </c>
      <c r="N8" s="4">
        <v>173</v>
      </c>
      <c r="O8" s="4">
        <v>252</v>
      </c>
      <c r="P8" s="4">
        <v>56</v>
      </c>
      <c r="Q8" s="32" t="s">
        <v>326</v>
      </c>
    </row>
    <row r="9" spans="2:24" x14ac:dyDescent="0.3">
      <c r="K9" s="3" t="s">
        <v>94</v>
      </c>
      <c r="L9" s="5"/>
      <c r="M9" s="5"/>
      <c r="N9" s="5"/>
      <c r="O9" s="5"/>
      <c r="P9" s="5"/>
    </row>
    <row r="10" spans="2:24" x14ac:dyDescent="0.3">
      <c r="K10" s="3" t="s">
        <v>176</v>
      </c>
      <c r="L10" s="5"/>
      <c r="M10" s="5"/>
      <c r="N10" s="5"/>
      <c r="O10" s="5"/>
      <c r="P10" s="5"/>
    </row>
  </sheetData>
  <sheetProtection sheet="1" objects="1" scenarios="1"/>
  <mergeCells count="2">
    <mergeCell ref="W5:X5"/>
    <mergeCell ref="T5:U5"/>
  </mergeCells>
  <conditionalFormatting sqref="V5">
    <cfRule type="cellIs" dxfId="19" priority="1" operator="equal">
      <formula>"Neither"</formula>
    </cfRule>
    <cfRule type="cellIs" dxfId="18" priority="2" operator="equal">
      <formula>"Improvement"</formula>
    </cfRule>
    <cfRule type="cellIs" dxfId="17" priority="3" operator="equal">
      <formula>"Concern"</formula>
    </cfRule>
  </conditionalFormatting>
  <dataValidations count="1">
    <dataValidation type="list" allowBlank="1" showInputMessage="1" showErrorMessage="1" sqref="V5" xr:uid="{66FBC296-105D-4001-9838-3C250E795C2F}">
      <formula1>"Concern, Improvement, Neither"</formula1>
    </dataValidation>
  </dataValidations>
  <pageMargins left="0.25" right="0.25" top="0.75" bottom="0.75" header="0.3" footer="0.3"/>
  <pageSetup paperSize="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173F-82D9-45B9-9765-0386ED7CE1C7}">
  <sheetPr>
    <pageSetUpPr fitToPage="1"/>
  </sheetPr>
  <dimension ref="A1:U19"/>
  <sheetViews>
    <sheetView showGridLines="0" showRowColHeaders="0" topLeftCell="A6" zoomScale="60" zoomScaleNormal="60" workbookViewId="0">
      <selection activeCell="K36" sqref="K36"/>
    </sheetView>
  </sheetViews>
  <sheetFormatPr defaultRowHeight="14.4" x14ac:dyDescent="0.3"/>
  <cols>
    <col min="1" max="1" width="2.5546875" customWidth="1"/>
    <col min="2" max="2" width="60.5546875" bestFit="1" customWidth="1"/>
    <col min="3" max="4" width="10.44140625" customWidth="1"/>
    <col min="5" max="5" width="0.44140625" customWidth="1"/>
    <col min="13" max="13" width="1.44140625" customWidth="1"/>
    <col min="21" max="21" width="1.5546875" customWidth="1"/>
  </cols>
  <sheetData>
    <row r="1" spans="1:21" ht="8.4" customHeight="1" x14ac:dyDescent="0.65">
      <c r="A1" s="248"/>
      <c r="B1" s="350"/>
      <c r="C1" s="350"/>
      <c r="D1" s="350"/>
      <c r="E1" s="350"/>
      <c r="F1" s="350"/>
      <c r="G1" s="350"/>
      <c r="H1" s="350"/>
      <c r="I1" s="350"/>
      <c r="J1" s="350"/>
      <c r="K1" s="350"/>
      <c r="L1" s="350"/>
      <c r="M1" s="248"/>
      <c r="N1" s="248"/>
      <c r="O1" s="248"/>
      <c r="P1" s="248"/>
      <c r="Q1" s="248"/>
      <c r="R1" s="248"/>
      <c r="S1" s="248"/>
      <c r="T1" s="248"/>
      <c r="U1" s="248"/>
    </row>
    <row r="2" spans="1:21" ht="8.4" customHeight="1" x14ac:dyDescent="0.65">
      <c r="A2" s="248"/>
      <c r="B2" s="350"/>
      <c r="C2" s="350"/>
      <c r="D2" s="350"/>
      <c r="E2" s="350"/>
      <c r="F2" s="350"/>
      <c r="G2" s="350"/>
      <c r="H2" s="350"/>
      <c r="I2" s="350"/>
      <c r="J2" s="350"/>
      <c r="K2" s="350"/>
      <c r="L2" s="350"/>
      <c r="M2" s="248"/>
      <c r="N2" s="248"/>
      <c r="O2" s="248"/>
      <c r="P2" s="248"/>
      <c r="Q2" s="248"/>
      <c r="R2" s="248"/>
      <c r="S2" s="248"/>
      <c r="T2" s="248"/>
      <c r="U2" s="248"/>
    </row>
    <row r="3" spans="1:21" ht="33.6" x14ac:dyDescent="0.65">
      <c r="A3" s="248"/>
      <c r="B3" s="351" t="s">
        <v>353</v>
      </c>
      <c r="C3" s="351"/>
      <c r="D3" s="351"/>
      <c r="E3" s="351"/>
      <c r="F3" s="351"/>
      <c r="G3" s="351"/>
      <c r="H3" s="351"/>
      <c r="I3" s="351"/>
      <c r="J3" s="351"/>
      <c r="K3" s="351"/>
      <c r="L3" s="351"/>
      <c r="M3" s="248"/>
      <c r="N3" s="248"/>
      <c r="O3" s="248"/>
      <c r="P3" s="248"/>
      <c r="Q3" s="248"/>
      <c r="R3" s="248"/>
      <c r="S3" s="248"/>
      <c r="T3" s="248"/>
      <c r="U3" s="248"/>
    </row>
    <row r="4" spans="1:21" ht="33.6" x14ac:dyDescent="0.65">
      <c r="A4" s="248"/>
      <c r="B4" s="249" t="s">
        <v>354</v>
      </c>
      <c r="C4" s="249"/>
      <c r="D4" s="249"/>
      <c r="E4" s="249"/>
      <c r="F4" s="249"/>
      <c r="G4" s="249"/>
      <c r="H4" s="249"/>
      <c r="I4" s="249"/>
      <c r="J4" s="249"/>
      <c r="K4" s="249"/>
      <c r="L4" s="249"/>
      <c r="M4" s="248"/>
      <c r="N4" s="248"/>
      <c r="O4" s="248"/>
      <c r="P4" s="248"/>
      <c r="Q4" s="248"/>
      <c r="R4" s="248"/>
      <c r="S4" s="248"/>
      <c r="T4" s="248"/>
      <c r="U4" s="248"/>
    </row>
    <row r="5" spans="1:21" ht="33.6" x14ac:dyDescent="0.65">
      <c r="A5" s="248"/>
      <c r="B5" s="350"/>
      <c r="C5" s="350"/>
      <c r="D5" s="350"/>
      <c r="E5" s="350"/>
      <c r="F5" s="350"/>
      <c r="G5" s="350"/>
      <c r="H5" s="350"/>
      <c r="I5" s="350"/>
      <c r="J5" s="350"/>
      <c r="K5" s="350"/>
      <c r="L5" s="350"/>
      <c r="M5" s="248"/>
      <c r="N5" s="248"/>
      <c r="O5" s="248"/>
      <c r="P5" s="248"/>
      <c r="Q5" s="248"/>
      <c r="R5" s="248"/>
      <c r="S5" s="248"/>
      <c r="T5" s="248"/>
      <c r="U5" s="248"/>
    </row>
    <row r="6" spans="1:21" ht="18" x14ac:dyDescent="0.3">
      <c r="A6" s="250"/>
      <c r="B6" s="250"/>
      <c r="C6" s="251">
        <f>SUM(C8:C18)</f>
        <v>3673000</v>
      </c>
      <c r="D6" s="251">
        <f>SUM(D8:D18)</f>
        <v>774430</v>
      </c>
      <c r="E6" s="251">
        <f>SUM(E8:E18)</f>
        <v>797162.08791208803</v>
      </c>
      <c r="F6" s="248"/>
      <c r="G6" s="248"/>
      <c r="H6" s="248"/>
      <c r="I6" s="248"/>
      <c r="J6" s="248"/>
      <c r="K6" s="248"/>
      <c r="L6" s="248"/>
      <c r="M6" s="248"/>
      <c r="N6" s="248"/>
      <c r="O6" s="248"/>
      <c r="P6" s="248"/>
      <c r="Q6" s="248"/>
      <c r="R6" s="248"/>
      <c r="S6" s="248"/>
      <c r="T6" s="248"/>
      <c r="U6" s="248"/>
    </row>
    <row r="7" spans="1:21" ht="12.6" customHeight="1" x14ac:dyDescent="0.3">
      <c r="A7" s="248"/>
      <c r="B7" s="250" t="str">
        <f>TEXT('[3]Action1 - LD&amp;MH'!C4,"dd-Mmm-YYYY")&amp;" - "&amp;TEXT('[3]Action1 - LD&amp;MH'!C5,"dd-Mmm-YYYY")</f>
        <v>01-Apr-2025 - 31-Mar-2026</v>
      </c>
      <c r="C7" s="252" t="s">
        <v>355</v>
      </c>
      <c r="D7" s="252" t="s">
        <v>356</v>
      </c>
      <c r="E7" s="253" t="s">
        <v>357</v>
      </c>
      <c r="F7" s="349" t="s">
        <v>358</v>
      </c>
      <c r="G7" s="349"/>
      <c r="H7" s="349"/>
      <c r="I7" s="349"/>
      <c r="J7" s="349"/>
      <c r="K7" s="349"/>
      <c r="L7" s="349"/>
      <c r="M7" s="248"/>
      <c r="N7" s="349" t="s">
        <v>359</v>
      </c>
      <c r="O7" s="349"/>
      <c r="P7" s="349"/>
      <c r="Q7" s="349"/>
      <c r="R7" s="349"/>
      <c r="S7" s="349"/>
      <c r="T7" s="349"/>
      <c r="U7" s="248"/>
    </row>
    <row r="8" spans="1:21" ht="36.6" customHeight="1" x14ac:dyDescent="0.3">
      <c r="A8" s="248"/>
      <c r="B8" s="259" t="str">
        <f>'[3]Action1 - LD&amp;MH'!A1</f>
        <v>Residential Care &amp; Supported Living - Learning Disabilities &amp; Mental Health</v>
      </c>
      <c r="C8" s="254">
        <v>800000</v>
      </c>
      <c r="D8" s="254">
        <v>308637</v>
      </c>
      <c r="E8" s="255">
        <v>173626.37362637365</v>
      </c>
      <c r="F8" s="352" t="s">
        <v>360</v>
      </c>
      <c r="G8" s="352"/>
      <c r="H8" s="352"/>
      <c r="I8" s="352"/>
      <c r="J8" s="352"/>
      <c r="K8" s="352"/>
      <c r="L8" s="352"/>
      <c r="M8" s="248"/>
      <c r="N8" s="352"/>
      <c r="O8" s="352"/>
      <c r="P8" s="352"/>
      <c r="Q8" s="352"/>
      <c r="R8" s="352"/>
      <c r="S8" s="352"/>
      <c r="T8" s="352"/>
      <c r="U8" s="248"/>
    </row>
    <row r="9" spans="1:21" ht="36.6" customHeight="1" x14ac:dyDescent="0.3">
      <c r="A9" s="248"/>
      <c r="B9" s="259" t="str">
        <f>'[3]Action2 - OP'!A1</f>
        <v>Residential Homes - Older People</v>
      </c>
      <c r="C9" s="256">
        <v>600000</v>
      </c>
      <c r="D9" s="256">
        <v>0</v>
      </c>
      <c r="E9" s="257">
        <v>130219.78021978022</v>
      </c>
      <c r="F9" s="353" t="s">
        <v>361</v>
      </c>
      <c r="G9" s="353"/>
      <c r="H9" s="353"/>
      <c r="I9" s="353"/>
      <c r="J9" s="353"/>
      <c r="K9" s="353"/>
      <c r="L9" s="353"/>
      <c r="M9" s="248"/>
      <c r="N9" s="353"/>
      <c r="O9" s="353"/>
      <c r="P9" s="353"/>
      <c r="Q9" s="353"/>
      <c r="R9" s="353"/>
      <c r="S9" s="353"/>
      <c r="T9" s="353"/>
      <c r="U9" s="248"/>
    </row>
    <row r="10" spans="1:21" ht="36.6" customHeight="1" x14ac:dyDescent="0.3">
      <c r="A10" s="248"/>
      <c r="B10" s="259" t="str">
        <f>'[3]Action3 - OP'!A1</f>
        <v>Home Care - Older People</v>
      </c>
      <c r="C10" s="258">
        <v>650000</v>
      </c>
      <c r="D10" s="258">
        <v>257793</v>
      </c>
      <c r="E10" s="257">
        <v>141071.42857142858</v>
      </c>
      <c r="F10" s="354" t="s">
        <v>362</v>
      </c>
      <c r="G10" s="354"/>
      <c r="H10" s="354"/>
      <c r="I10" s="354"/>
      <c r="J10" s="354"/>
      <c r="K10" s="354"/>
      <c r="L10" s="354"/>
      <c r="M10" s="248"/>
      <c r="N10" s="354"/>
      <c r="O10" s="354"/>
      <c r="P10" s="354"/>
      <c r="Q10" s="354"/>
      <c r="R10" s="354"/>
      <c r="S10" s="354"/>
      <c r="T10" s="354"/>
      <c r="U10" s="248"/>
    </row>
    <row r="11" spans="1:21" ht="36.6" customHeight="1" x14ac:dyDescent="0.3">
      <c r="A11" s="248"/>
      <c r="B11" s="259" t="str">
        <f>'[3]Action4 - All'!A1</f>
        <v>Review of the Social Service Charging</v>
      </c>
      <c r="C11" s="256">
        <v>270000</v>
      </c>
      <c r="D11" s="256">
        <v>0</v>
      </c>
      <c r="E11" s="257">
        <v>58598.9010989011</v>
      </c>
      <c r="F11" s="353"/>
      <c r="G11" s="353"/>
      <c r="H11" s="353"/>
      <c r="I11" s="353"/>
      <c r="J11" s="353"/>
      <c r="K11" s="353"/>
      <c r="L11" s="353"/>
      <c r="M11" s="248"/>
      <c r="N11" s="353"/>
      <c r="O11" s="353"/>
      <c r="P11" s="353"/>
      <c r="Q11" s="353"/>
      <c r="R11" s="353"/>
      <c r="S11" s="353"/>
      <c r="T11" s="353"/>
      <c r="U11" s="248"/>
    </row>
    <row r="12" spans="1:21" ht="36.6" customHeight="1" x14ac:dyDescent="0.3">
      <c r="A12" s="248"/>
      <c r="B12" s="259" t="str">
        <f>'[3]Action5 - CHC'!A1</f>
        <v>CHC placements</v>
      </c>
      <c r="C12" s="258">
        <v>250000</v>
      </c>
      <c r="D12" s="258">
        <v>0</v>
      </c>
      <c r="E12" s="257">
        <v>54258.241758241755</v>
      </c>
      <c r="F12" s="354" t="s">
        <v>363</v>
      </c>
      <c r="G12" s="354"/>
      <c r="H12" s="354"/>
      <c r="I12" s="354"/>
      <c r="J12" s="354"/>
      <c r="K12" s="354"/>
      <c r="L12" s="354"/>
      <c r="M12" s="248"/>
      <c r="N12" s="354"/>
      <c r="O12" s="354"/>
      <c r="P12" s="354"/>
      <c r="Q12" s="354"/>
      <c r="R12" s="354"/>
      <c r="S12" s="354"/>
      <c r="T12" s="354"/>
      <c r="U12" s="248"/>
    </row>
    <row r="13" spans="1:21" ht="36.6" customHeight="1" x14ac:dyDescent="0.3">
      <c r="A13" s="248"/>
      <c r="B13" s="259" t="str">
        <f>'[3]Action6 - Hou'!A1</f>
        <v>Housing</v>
      </c>
      <c r="C13" s="256">
        <v>250000</v>
      </c>
      <c r="D13" s="256">
        <v>0</v>
      </c>
      <c r="E13" s="257">
        <v>54258.241758241755</v>
      </c>
      <c r="F13" s="353"/>
      <c r="G13" s="353"/>
      <c r="H13" s="353"/>
      <c r="I13" s="353"/>
      <c r="J13" s="353"/>
      <c r="K13" s="353"/>
      <c r="L13" s="353"/>
      <c r="M13" s="248"/>
      <c r="N13" s="353"/>
      <c r="O13" s="353"/>
      <c r="P13" s="353"/>
      <c r="Q13" s="353"/>
      <c r="R13" s="353"/>
      <c r="S13" s="353"/>
      <c r="T13" s="353"/>
      <c r="U13" s="248"/>
    </row>
    <row r="14" spans="1:21" ht="36.6" customHeight="1" x14ac:dyDescent="0.3">
      <c r="A14" s="248"/>
      <c r="B14" s="259" t="str">
        <f>'[3]Action7 - LD&amp;MH'!A1</f>
        <v>Support in the community - Learning Disabilities &amp; Mental Health</v>
      </c>
      <c r="C14" s="258">
        <v>280000</v>
      </c>
      <c r="D14" s="258">
        <v>0</v>
      </c>
      <c r="E14" s="257">
        <v>60769.230769230773</v>
      </c>
      <c r="F14" s="354" t="s">
        <v>364</v>
      </c>
      <c r="G14" s="354"/>
      <c r="H14" s="354"/>
      <c r="I14" s="354"/>
      <c r="J14" s="354"/>
      <c r="K14" s="354"/>
      <c r="L14" s="354"/>
      <c r="M14" s="248"/>
      <c r="N14" s="354"/>
      <c r="O14" s="354"/>
      <c r="P14" s="354"/>
      <c r="Q14" s="354"/>
      <c r="R14" s="354"/>
      <c r="S14" s="354"/>
      <c r="T14" s="354"/>
      <c r="U14" s="248"/>
    </row>
    <row r="15" spans="1:21" ht="36.6" customHeight="1" x14ac:dyDescent="0.3">
      <c r="A15" s="248"/>
      <c r="B15" s="259" t="str">
        <f>'[3]Action8 - LD'!A1</f>
        <v xml:space="preserve">Day Services - Learning Disabilities </v>
      </c>
      <c r="C15" s="256">
        <v>200000</v>
      </c>
      <c r="D15" s="256">
        <v>0</v>
      </c>
      <c r="E15" s="257">
        <v>43406.593406593413</v>
      </c>
      <c r="F15" s="353" t="s">
        <v>365</v>
      </c>
      <c r="G15" s="353"/>
      <c r="H15" s="353"/>
      <c r="I15" s="353"/>
      <c r="J15" s="353"/>
      <c r="K15" s="353"/>
      <c r="L15" s="353"/>
      <c r="M15" s="248"/>
      <c r="N15" s="353"/>
      <c r="O15" s="353"/>
      <c r="P15" s="353"/>
      <c r="Q15" s="353"/>
      <c r="R15" s="353"/>
      <c r="S15" s="353"/>
      <c r="T15" s="353"/>
      <c r="U15" s="248"/>
    </row>
    <row r="16" spans="1:21" ht="36.6" customHeight="1" x14ac:dyDescent="0.3">
      <c r="A16" s="248"/>
      <c r="B16" s="259" t="str">
        <f>'[3]Action9 - Home Care'!A1</f>
        <v>Home Care - 4 singled handed care calls.</v>
      </c>
      <c r="C16" s="258">
        <v>165000</v>
      </c>
      <c r="D16" s="258">
        <v>0</v>
      </c>
      <c r="E16" s="257">
        <v>35810.439560439561</v>
      </c>
      <c r="F16" s="354" t="s">
        <v>366</v>
      </c>
      <c r="G16" s="354"/>
      <c r="H16" s="354"/>
      <c r="I16" s="354"/>
      <c r="J16" s="354"/>
      <c r="K16" s="354"/>
      <c r="L16" s="354"/>
      <c r="M16" s="248"/>
      <c r="N16" s="354"/>
      <c r="O16" s="354"/>
      <c r="P16" s="354"/>
      <c r="Q16" s="354"/>
      <c r="R16" s="354"/>
      <c r="S16" s="354"/>
      <c r="T16" s="354"/>
      <c r="U16" s="248"/>
    </row>
    <row r="17" spans="1:21" ht="36.6" customHeight="1" x14ac:dyDescent="0.3">
      <c r="A17" s="248"/>
      <c r="B17" s="259" t="str">
        <f>'[3]Action10 - Bus Sup'!A1</f>
        <v>Business Support review &amp; restructure</v>
      </c>
      <c r="C17" s="256">
        <v>100000</v>
      </c>
      <c r="D17" s="256">
        <v>100000</v>
      </c>
      <c r="E17" s="257">
        <v>21703.296703296706</v>
      </c>
      <c r="F17" s="353"/>
      <c r="G17" s="353"/>
      <c r="H17" s="353"/>
      <c r="I17" s="353"/>
      <c r="J17" s="353"/>
      <c r="K17" s="353"/>
      <c r="L17" s="353"/>
      <c r="M17" s="248"/>
      <c r="N17" s="353"/>
      <c r="O17" s="353"/>
      <c r="P17" s="353"/>
      <c r="Q17" s="353"/>
      <c r="R17" s="353"/>
      <c r="S17" s="353"/>
      <c r="T17" s="353"/>
      <c r="U17" s="248"/>
    </row>
    <row r="18" spans="1:21" ht="36.6" customHeight="1" x14ac:dyDescent="0.3">
      <c r="A18" s="248"/>
      <c r="B18" s="259" t="str">
        <f>'[3]Action11 - Leisure'!A1</f>
        <v>Culture (Libraries &amp; Archives)</v>
      </c>
      <c r="C18" s="258">
        <v>108000</v>
      </c>
      <c r="D18" s="258">
        <v>108000</v>
      </c>
      <c r="E18" s="257">
        <v>23439.560439560439</v>
      </c>
      <c r="F18" s="354" t="s">
        <v>367</v>
      </c>
      <c r="G18" s="354"/>
      <c r="H18" s="354"/>
      <c r="I18" s="354"/>
      <c r="J18" s="354"/>
      <c r="K18" s="354"/>
      <c r="L18" s="354"/>
      <c r="M18" s="248"/>
      <c r="N18" s="354"/>
      <c r="O18" s="354"/>
      <c r="P18" s="354"/>
      <c r="Q18" s="354"/>
      <c r="R18" s="354"/>
      <c r="S18" s="354"/>
      <c r="T18" s="354"/>
      <c r="U18" s="248"/>
    </row>
    <row r="19" spans="1:21" x14ac:dyDescent="0.3">
      <c r="A19" s="248"/>
      <c r="B19" s="248"/>
      <c r="C19" s="248"/>
      <c r="D19" s="248"/>
      <c r="E19" s="248"/>
      <c r="F19" s="248"/>
      <c r="G19" s="248"/>
      <c r="H19" s="248"/>
      <c r="I19" s="248"/>
      <c r="J19" s="248"/>
      <c r="K19" s="248"/>
      <c r="L19" s="248"/>
      <c r="M19" s="248"/>
      <c r="N19" s="248"/>
      <c r="O19" s="248"/>
      <c r="P19" s="248"/>
      <c r="Q19" s="248"/>
      <c r="R19" s="248"/>
      <c r="S19" s="248"/>
      <c r="T19" s="248"/>
      <c r="U19" s="248"/>
    </row>
  </sheetData>
  <sheetProtection sheet="1" objects="1" scenarios="1"/>
  <mergeCells count="28">
    <mergeCell ref="F17:L17"/>
    <mergeCell ref="N17:T17"/>
    <mergeCell ref="F18:L18"/>
    <mergeCell ref="N18:T18"/>
    <mergeCell ref="F14:L14"/>
    <mergeCell ref="N14:T14"/>
    <mergeCell ref="F15:L15"/>
    <mergeCell ref="N15:T15"/>
    <mergeCell ref="F16:L16"/>
    <mergeCell ref="N16:T16"/>
    <mergeCell ref="F11:L11"/>
    <mergeCell ref="N11:T11"/>
    <mergeCell ref="F12:L12"/>
    <mergeCell ref="N12:T12"/>
    <mergeCell ref="F13:L13"/>
    <mergeCell ref="N13:T13"/>
    <mergeCell ref="F8:L8"/>
    <mergeCell ref="N8:T8"/>
    <mergeCell ref="F9:L9"/>
    <mergeCell ref="N9:T9"/>
    <mergeCell ref="F10:L10"/>
    <mergeCell ref="N10:T10"/>
    <mergeCell ref="N7:T7"/>
    <mergeCell ref="B1:L1"/>
    <mergeCell ref="B2:L2"/>
    <mergeCell ref="B3:L3"/>
    <mergeCell ref="B5:L5"/>
    <mergeCell ref="F7:L7"/>
  </mergeCells>
  <pageMargins left="0.7" right="0.7" top="0.75" bottom="0.75" header="0.3" footer="0.3"/>
  <pageSetup paperSize="8" scale="8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E5DD-5DCB-46AF-AF0A-021CA888A993}">
  <sheetPr>
    <pageSetUpPr fitToPage="1"/>
  </sheetPr>
  <dimension ref="A2:Z38"/>
  <sheetViews>
    <sheetView showGridLines="0" showRowColHeaders="0" topLeftCell="A27" zoomScale="70" zoomScaleNormal="70" workbookViewId="0">
      <selection activeCell="AC44" sqref="A1:AC44"/>
    </sheetView>
  </sheetViews>
  <sheetFormatPr defaultRowHeight="14.4" x14ac:dyDescent="0.3"/>
  <cols>
    <col min="1" max="1" width="16.44140625" customWidth="1"/>
    <col min="2" max="2" width="36.44140625" bestFit="1" customWidth="1"/>
    <col min="3" max="10" width="7.33203125" style="194" customWidth="1"/>
    <col min="11" max="11" width="5.5546875" customWidth="1"/>
    <col min="12" max="13" width="6.5546875" bestFit="1" customWidth="1"/>
    <col min="14" max="14" width="6.44140625" bestFit="1" customWidth="1"/>
    <col min="15" max="16" width="6.5546875" bestFit="1" customWidth="1"/>
    <col min="17" max="17" width="6.44140625" bestFit="1" customWidth="1"/>
    <col min="18" max="18" width="6.5546875" bestFit="1" customWidth="1"/>
    <col min="19" max="19" width="6.44140625" bestFit="1" customWidth="1"/>
    <col min="20" max="20" width="5.5546875" bestFit="1" customWidth="1"/>
    <col min="21" max="28" width="6.5546875" bestFit="1" customWidth="1"/>
  </cols>
  <sheetData>
    <row r="2" spans="2:26" ht="25.8" x14ac:dyDescent="0.5">
      <c r="B2" s="6" t="s">
        <v>7</v>
      </c>
      <c r="C2" s="196"/>
      <c r="D2" s="196"/>
    </row>
    <row r="4" spans="2:26" ht="15" thickBot="1" x14ac:dyDescent="0.35"/>
    <row r="5" spans="2:26" ht="27" customHeight="1" thickBot="1" x14ac:dyDescent="0.35">
      <c r="B5" s="93" t="s">
        <v>84</v>
      </c>
      <c r="C5" s="238"/>
      <c r="D5" s="238"/>
      <c r="E5" s="238"/>
      <c r="F5" s="238"/>
      <c r="G5" s="238"/>
      <c r="H5" s="238"/>
      <c r="I5" s="238"/>
      <c r="J5" s="238"/>
      <c r="K5" s="94"/>
      <c r="L5" s="94"/>
      <c r="M5" s="94"/>
      <c r="N5" s="94"/>
      <c r="O5" s="94"/>
      <c r="P5" s="94"/>
      <c r="Q5" s="94"/>
      <c r="R5" s="94"/>
      <c r="S5" s="94"/>
      <c r="T5" s="94"/>
      <c r="U5" s="239"/>
      <c r="V5" s="311" t="s">
        <v>92</v>
      </c>
      <c r="W5" s="311"/>
      <c r="X5" s="236"/>
      <c r="Y5" s="331" t="s">
        <v>119</v>
      </c>
      <c r="Z5" s="332"/>
    </row>
    <row r="6" spans="2:26" ht="15.6" x14ac:dyDescent="0.3">
      <c r="C6" s="341" t="s">
        <v>260</v>
      </c>
      <c r="D6" s="341"/>
      <c r="E6" s="341"/>
      <c r="F6" s="341"/>
      <c r="G6" s="341" t="s">
        <v>261</v>
      </c>
      <c r="H6" s="341"/>
      <c r="I6" s="341"/>
      <c r="J6" s="341"/>
    </row>
    <row r="7" spans="2:26" ht="31.95" customHeight="1" x14ac:dyDescent="0.3">
      <c r="B7" s="2"/>
      <c r="C7" s="197" t="s">
        <v>262</v>
      </c>
      <c r="D7" s="197" t="s">
        <v>263</v>
      </c>
      <c r="E7" s="197" t="s">
        <v>264</v>
      </c>
      <c r="F7" s="197" t="s">
        <v>265</v>
      </c>
      <c r="G7" s="197" t="s">
        <v>266</v>
      </c>
      <c r="H7" s="197" t="s">
        <v>266</v>
      </c>
      <c r="I7" s="197" t="s">
        <v>267</v>
      </c>
      <c r="J7" s="197" t="s">
        <v>268</v>
      </c>
    </row>
    <row r="8" spans="2:26" x14ac:dyDescent="0.3">
      <c r="B8" s="3" t="s">
        <v>226</v>
      </c>
      <c r="C8" s="198">
        <v>3.1147614232083374</v>
      </c>
      <c r="D8" s="198">
        <v>6.3750782343691608</v>
      </c>
      <c r="E8" s="198">
        <v>8.1916090565287636</v>
      </c>
      <c r="F8" s="198">
        <v>10</v>
      </c>
      <c r="G8" s="198"/>
      <c r="H8" s="198"/>
      <c r="I8" s="198"/>
      <c r="J8" s="40"/>
    </row>
    <row r="9" spans="2:26" x14ac:dyDescent="0.3">
      <c r="B9" s="3" t="s">
        <v>224</v>
      </c>
      <c r="C9" s="199">
        <v>3.1892250315454316</v>
      </c>
      <c r="D9" s="199">
        <v>7.3878731359594543</v>
      </c>
      <c r="E9" s="199">
        <v>11.411948579975675</v>
      </c>
      <c r="F9" s="198">
        <v>15.8</v>
      </c>
      <c r="G9" s="199"/>
      <c r="H9" s="199"/>
      <c r="I9" s="199"/>
      <c r="J9" s="42"/>
    </row>
    <row r="10" spans="2:26" x14ac:dyDescent="0.3">
      <c r="B10" s="3" t="s">
        <v>327</v>
      </c>
      <c r="C10" s="199">
        <v>2.8844564280479874</v>
      </c>
      <c r="D10" s="199">
        <v>5.9590268801746067</v>
      </c>
      <c r="E10" s="199">
        <v>9.2350689641063592</v>
      </c>
      <c r="F10" s="198">
        <v>13.5</v>
      </c>
      <c r="G10" s="199"/>
      <c r="H10" s="199"/>
      <c r="I10" s="199"/>
      <c r="J10" s="42"/>
    </row>
    <row r="11" spans="2:26" x14ac:dyDescent="0.3">
      <c r="B11" s="3" t="s">
        <v>225</v>
      </c>
      <c r="C11" s="199">
        <v>2.252194950237921</v>
      </c>
      <c r="D11" s="199">
        <v>4.8377477860466902</v>
      </c>
      <c r="E11" s="199">
        <v>7.7058573090438092</v>
      </c>
      <c r="F11" s="198">
        <v>9.1999999999999993</v>
      </c>
      <c r="G11" s="199"/>
      <c r="H11" s="199"/>
      <c r="I11" s="199"/>
      <c r="J11" s="42"/>
    </row>
    <row r="12" spans="2:26" x14ac:dyDescent="0.3">
      <c r="B12" s="3" t="s">
        <v>272</v>
      </c>
      <c r="C12" s="199">
        <v>0</v>
      </c>
      <c r="D12" s="199">
        <v>0.14079618606052269</v>
      </c>
      <c r="E12" s="199">
        <v>0.41125583649306174</v>
      </c>
      <c r="F12" s="198">
        <v>0.7</v>
      </c>
      <c r="G12" s="199"/>
      <c r="H12" s="199"/>
      <c r="I12" s="199"/>
      <c r="J12" s="42"/>
    </row>
    <row r="13" spans="2:26" x14ac:dyDescent="0.3">
      <c r="B13" s="3" t="s">
        <v>255</v>
      </c>
      <c r="C13" s="199">
        <v>2.9975015126559166</v>
      </c>
      <c r="D13" s="199">
        <v>6.1241654712811116</v>
      </c>
      <c r="E13" s="199">
        <v>10.196326854024377</v>
      </c>
      <c r="F13" s="198">
        <v>13.4</v>
      </c>
      <c r="G13" s="199"/>
      <c r="H13" s="199"/>
      <c r="I13" s="199"/>
      <c r="J13" s="42"/>
    </row>
    <row r="14" spans="2:26" x14ac:dyDescent="0.3">
      <c r="B14" s="3" t="s">
        <v>328</v>
      </c>
      <c r="C14" s="199">
        <v>1.8533104758374646</v>
      </c>
      <c r="D14" s="199">
        <v>2.3705640020245897</v>
      </c>
      <c r="E14" s="199">
        <v>2.5718811557098684</v>
      </c>
      <c r="F14" s="198">
        <v>2.9</v>
      </c>
      <c r="G14" s="199"/>
      <c r="H14" s="199"/>
      <c r="I14" s="199"/>
      <c r="J14" s="42"/>
    </row>
    <row r="15" spans="2:26" x14ac:dyDescent="0.3">
      <c r="B15" s="3" t="s">
        <v>329</v>
      </c>
      <c r="C15" s="199">
        <v>3.3792747019388965</v>
      </c>
      <c r="D15" s="199">
        <v>5.8528693646922827</v>
      </c>
      <c r="E15" s="199">
        <v>10.046950568842657</v>
      </c>
      <c r="F15" s="198">
        <v>13.8</v>
      </c>
      <c r="G15" s="199"/>
      <c r="H15" s="199"/>
      <c r="I15" s="199"/>
      <c r="J15" s="42"/>
    </row>
    <row r="16" spans="2:26" x14ac:dyDescent="0.3">
      <c r="B16" s="3" t="s">
        <v>227</v>
      </c>
      <c r="C16" s="199">
        <v>2.9806877374142031</v>
      </c>
      <c r="D16" s="199">
        <v>6.2474740590398188</v>
      </c>
      <c r="E16" s="199">
        <v>9.5130069329686258</v>
      </c>
      <c r="F16" s="198">
        <v>12.8</v>
      </c>
      <c r="G16" s="199"/>
      <c r="H16" s="199"/>
      <c r="I16" s="199"/>
      <c r="J16" s="42"/>
    </row>
    <row r="17" spans="2:10" x14ac:dyDescent="0.3">
      <c r="B17" s="3" t="s">
        <v>330</v>
      </c>
      <c r="C17" s="199">
        <v>2.8620267470831537</v>
      </c>
      <c r="D17" s="199">
        <v>5.3249623638234098</v>
      </c>
      <c r="E17" s="199">
        <v>8.4148869163915681</v>
      </c>
      <c r="F17" s="198">
        <v>11.48</v>
      </c>
      <c r="G17" s="199"/>
      <c r="H17" s="199"/>
      <c r="I17" s="199"/>
      <c r="J17" s="42"/>
    </row>
    <row r="38" spans="1:1" ht="21" x14ac:dyDescent="0.3">
      <c r="A38" s="195"/>
    </row>
  </sheetData>
  <sheetProtection sheet="1" objects="1" scenarios="1"/>
  <mergeCells count="4">
    <mergeCell ref="Y5:Z5"/>
    <mergeCell ref="C6:F6"/>
    <mergeCell ref="G6:J6"/>
    <mergeCell ref="V5:W5"/>
  </mergeCells>
  <conditionalFormatting sqref="X5">
    <cfRule type="cellIs" dxfId="16" priority="1" operator="equal">
      <formula>"Neither"</formula>
    </cfRule>
    <cfRule type="cellIs" dxfId="15" priority="2" operator="equal">
      <formula>"Improvement"</formula>
    </cfRule>
    <cfRule type="cellIs" dxfId="14" priority="3" operator="equal">
      <formula>"Concern"</formula>
    </cfRule>
  </conditionalFormatting>
  <dataValidations count="1">
    <dataValidation type="list" allowBlank="1" showInputMessage="1" showErrorMessage="1" sqref="X5" xr:uid="{C2C78227-7AFB-4A31-8B3B-D717639A1A81}">
      <formula1>"Concern, Improvement, Neither"</formula1>
    </dataValidation>
  </dataValidations>
  <pageMargins left="0.25" right="0.25" top="0.75" bottom="0.75" header="0.3" footer="0.3"/>
  <pageSetup paperSize="8"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4436-5FB1-48AF-93D2-FAA622ABEBDD}">
  <sheetPr>
    <pageSetUpPr fitToPage="1"/>
  </sheetPr>
  <dimension ref="B2:X10"/>
  <sheetViews>
    <sheetView showGridLines="0" showRowColHeaders="0" topLeftCell="A22" workbookViewId="0">
      <selection activeCell="Y34" sqref="A1:Y34"/>
    </sheetView>
  </sheetViews>
  <sheetFormatPr defaultRowHeight="14.4" x14ac:dyDescent="0.3"/>
  <cols>
    <col min="1" max="1" width="16.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1" width="6.5546875" bestFit="1" customWidth="1"/>
    <col min="22" max="22" width="8.109375" customWidth="1"/>
    <col min="23" max="26" width="6.5546875" bestFit="1" customWidth="1"/>
  </cols>
  <sheetData>
    <row r="2" spans="2:24" ht="25.8" x14ac:dyDescent="0.5">
      <c r="B2" s="6" t="s">
        <v>124</v>
      </c>
      <c r="C2" s="6"/>
      <c r="D2" s="6"/>
    </row>
    <row r="4" spans="2:24" ht="15" thickBot="1" x14ac:dyDescent="0.35"/>
    <row r="5" spans="2:24" ht="27" customHeight="1" thickBot="1" x14ac:dyDescent="0.35">
      <c r="B5" s="233" t="s">
        <v>40</v>
      </c>
      <c r="C5" s="97"/>
      <c r="D5" s="97"/>
      <c r="E5" s="97"/>
      <c r="F5" s="97"/>
      <c r="G5" s="97"/>
      <c r="H5" s="97"/>
      <c r="I5" s="97"/>
      <c r="J5" s="97"/>
      <c r="K5" s="97"/>
      <c r="L5" s="97"/>
      <c r="M5" s="97"/>
      <c r="N5" s="97"/>
      <c r="O5" s="97"/>
      <c r="P5" s="97"/>
      <c r="Q5" s="97"/>
      <c r="R5" s="97"/>
      <c r="S5" s="97"/>
      <c r="T5" s="311" t="s">
        <v>92</v>
      </c>
      <c r="U5" s="311"/>
      <c r="V5" s="234" t="s">
        <v>125</v>
      </c>
      <c r="W5" s="309" t="s">
        <v>109</v>
      </c>
      <c r="X5" s="310"/>
    </row>
    <row r="7" spans="2:24" x14ac:dyDescent="0.3">
      <c r="B7" s="2"/>
      <c r="C7" s="62" t="s">
        <v>126</v>
      </c>
      <c r="D7" s="62" t="s">
        <v>127</v>
      </c>
      <c r="E7" s="62" t="s">
        <v>128</v>
      </c>
      <c r="F7" s="62" t="s">
        <v>129</v>
      </c>
      <c r="G7" s="62" t="s">
        <v>130</v>
      </c>
      <c r="H7" s="62" t="s">
        <v>131</v>
      </c>
      <c r="I7" s="62" t="s">
        <v>132</v>
      </c>
      <c r="J7" s="62" t="s">
        <v>133</v>
      </c>
      <c r="K7" s="62" t="s">
        <v>134</v>
      </c>
      <c r="L7" s="62" t="s">
        <v>135</v>
      </c>
      <c r="M7" s="62" t="s">
        <v>136</v>
      </c>
      <c r="N7" s="62" t="s">
        <v>137</v>
      </c>
    </row>
    <row r="8" spans="2:24" x14ac:dyDescent="0.3">
      <c r="B8" s="3" t="s">
        <v>138</v>
      </c>
      <c r="C8" s="4">
        <v>9350</v>
      </c>
      <c r="D8" s="4"/>
      <c r="E8" s="4"/>
      <c r="F8" s="4"/>
      <c r="G8" s="4"/>
      <c r="H8" s="4"/>
      <c r="I8" s="4"/>
      <c r="J8" s="4"/>
      <c r="K8" s="4"/>
      <c r="L8" s="4"/>
      <c r="M8" s="4"/>
      <c r="N8" s="4"/>
    </row>
    <row r="9" spans="2:24" x14ac:dyDescent="0.3">
      <c r="B9" s="3" t="s">
        <v>139</v>
      </c>
      <c r="C9" s="5">
        <v>8946</v>
      </c>
      <c r="D9" s="5"/>
      <c r="E9" s="5"/>
      <c r="F9" s="5"/>
      <c r="G9" s="5"/>
      <c r="H9" s="5"/>
      <c r="I9" s="5"/>
      <c r="J9" s="5"/>
      <c r="K9" s="5"/>
      <c r="L9" s="5"/>
      <c r="M9" s="5"/>
      <c r="N9" s="5"/>
    </row>
    <row r="10" spans="2:24" x14ac:dyDescent="0.3">
      <c r="B10" s="3" t="s">
        <v>140</v>
      </c>
      <c r="C10" s="9">
        <v>0.96</v>
      </c>
      <c r="D10" s="9"/>
      <c r="E10" s="9"/>
      <c r="F10" s="9"/>
      <c r="G10" s="9"/>
      <c r="H10" s="9"/>
      <c r="I10" s="9"/>
      <c r="J10" s="9"/>
      <c r="K10" s="9"/>
      <c r="L10" s="9"/>
      <c r="M10" s="9"/>
      <c r="N10" s="9"/>
    </row>
  </sheetData>
  <sheetProtection sheet="1" objects="1" scenarios="1"/>
  <mergeCells count="2">
    <mergeCell ref="W5:X5"/>
    <mergeCell ref="T5:U5"/>
  </mergeCells>
  <phoneticPr fontId="9" type="noConversion"/>
  <conditionalFormatting sqref="V5">
    <cfRule type="cellIs" dxfId="118" priority="1" operator="equal">
      <formula>"Neither"</formula>
    </cfRule>
    <cfRule type="cellIs" dxfId="117" priority="2" operator="equal">
      <formula>"Improvement"</formula>
    </cfRule>
    <cfRule type="cellIs" dxfId="116" priority="3" operator="equal">
      <formula>"Concern"</formula>
    </cfRule>
  </conditionalFormatting>
  <dataValidations count="1">
    <dataValidation type="list" allowBlank="1" showInputMessage="1" showErrorMessage="1" sqref="V5" xr:uid="{C3C27551-6A2E-4508-AACA-61F1D8EEAB72}">
      <formula1>"Concern, Improvement, Neither"</formula1>
    </dataValidation>
  </dataValidations>
  <pageMargins left="0.25" right="0.25" top="0.75" bottom="0.75" header="0.3" footer="0.3"/>
  <pageSetup paperSize="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B753-DA9A-4216-9083-203F09232FDA}">
  <sheetPr>
    <pageSetUpPr fitToPage="1"/>
  </sheetPr>
  <dimension ref="B2:Z22"/>
  <sheetViews>
    <sheetView showGridLines="0" showRowColHeaders="0" topLeftCell="A31" zoomScale="80" zoomScaleNormal="80" workbookViewId="0">
      <selection activeCell="AA46" sqref="A1:AA46"/>
    </sheetView>
  </sheetViews>
  <sheetFormatPr defaultRowHeight="14.4" x14ac:dyDescent="0.3"/>
  <cols>
    <col min="1" max="1" width="16.44140625" customWidth="1"/>
    <col min="2" max="2" width="34.5546875" bestFit="1"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3" width="6.5546875" bestFit="1" customWidth="1"/>
    <col min="14" max="14" width="9" bestFit="1" customWidth="1"/>
    <col min="15" max="15" width="6.44140625" bestFit="1" customWidth="1"/>
    <col min="16" max="16" width="6.5546875" bestFit="1" customWidth="1"/>
    <col min="17" max="17" width="6.44140625" bestFit="1" customWidth="1"/>
    <col min="18" max="18" width="5.5546875" bestFit="1" customWidth="1"/>
    <col min="19" max="26" width="6.5546875" bestFit="1" customWidth="1"/>
  </cols>
  <sheetData>
    <row r="2" spans="2:26" ht="25.8" x14ac:dyDescent="0.5">
      <c r="B2" s="6" t="s">
        <v>331</v>
      </c>
      <c r="C2" s="6"/>
      <c r="D2" s="6"/>
    </row>
    <row r="4" spans="2:26" ht="15" thickBot="1" x14ac:dyDescent="0.35"/>
    <row r="5" spans="2:26" ht="27" customHeight="1" thickBot="1" x14ac:dyDescent="0.35">
      <c r="B5" s="96" t="s">
        <v>332</v>
      </c>
      <c r="C5" s="97"/>
      <c r="D5" s="97"/>
      <c r="E5" s="97"/>
      <c r="F5" s="97"/>
      <c r="G5" s="97"/>
      <c r="H5" s="97"/>
      <c r="I5" s="97"/>
      <c r="J5" s="97"/>
      <c r="K5" s="97"/>
      <c r="L5" s="97"/>
      <c r="M5" s="97"/>
      <c r="N5" s="97"/>
      <c r="O5" s="97"/>
      <c r="P5" s="97"/>
      <c r="Q5" s="97"/>
      <c r="R5" s="97"/>
      <c r="S5" s="97"/>
      <c r="T5" s="97"/>
      <c r="U5" s="97"/>
      <c r="V5" s="311" t="s">
        <v>92</v>
      </c>
      <c r="W5" s="311"/>
      <c r="X5" s="236"/>
      <c r="Y5" s="331" t="s">
        <v>119</v>
      </c>
      <c r="Z5" s="332"/>
    </row>
    <row r="7" spans="2:26" x14ac:dyDescent="0.3">
      <c r="B7" s="2"/>
      <c r="C7" s="33">
        <v>45383</v>
      </c>
      <c r="D7" s="33">
        <v>45413</v>
      </c>
      <c r="E7" s="33">
        <v>45444</v>
      </c>
      <c r="F7" s="33">
        <v>45474</v>
      </c>
      <c r="G7" s="33">
        <v>45505</v>
      </c>
      <c r="H7" s="33">
        <v>45536</v>
      </c>
      <c r="I7" s="33">
        <v>45566</v>
      </c>
      <c r="J7" s="33">
        <v>45597</v>
      </c>
      <c r="K7" s="33">
        <v>45627</v>
      </c>
      <c r="L7" s="33">
        <v>45658</v>
      </c>
      <c r="M7" s="33">
        <v>45689</v>
      </c>
      <c r="N7" s="33">
        <v>45717</v>
      </c>
      <c r="O7" s="33">
        <v>45748</v>
      </c>
      <c r="P7" s="33">
        <v>45778</v>
      </c>
      <c r="Q7" s="33">
        <v>45809</v>
      </c>
      <c r="R7" s="33">
        <v>45839</v>
      </c>
      <c r="S7" s="33">
        <v>45870</v>
      </c>
      <c r="T7" s="33">
        <v>45901</v>
      </c>
      <c r="U7" s="33">
        <v>45931</v>
      </c>
      <c r="V7" s="33">
        <v>45962</v>
      </c>
      <c r="W7" s="33">
        <v>45992</v>
      </c>
      <c r="X7" s="33">
        <v>46023</v>
      </c>
      <c r="Y7" s="33">
        <v>46054</v>
      </c>
      <c r="Z7" s="33">
        <v>46082</v>
      </c>
    </row>
    <row r="8" spans="2:26" x14ac:dyDescent="0.3">
      <c r="B8" s="3" t="s">
        <v>333</v>
      </c>
      <c r="C8" s="40"/>
      <c r="D8" s="40"/>
      <c r="E8" s="40"/>
      <c r="F8" s="40"/>
      <c r="G8" s="40"/>
      <c r="H8" s="40"/>
      <c r="I8" s="40"/>
      <c r="J8" s="40"/>
      <c r="K8" s="40"/>
      <c r="L8" s="40"/>
      <c r="M8" s="40"/>
      <c r="N8" s="41">
        <v>38458.949999999997</v>
      </c>
      <c r="O8" s="41"/>
      <c r="P8" s="41"/>
      <c r="Q8" s="40"/>
      <c r="R8" s="41"/>
      <c r="S8" s="40"/>
      <c r="T8" s="41"/>
      <c r="U8" s="40"/>
      <c r="V8" s="41"/>
      <c r="W8" s="40"/>
      <c r="X8" s="41"/>
      <c r="Y8" s="40"/>
      <c r="Z8" s="41"/>
    </row>
    <row r="9" spans="2:26" x14ac:dyDescent="0.3">
      <c r="B9" s="3" t="s">
        <v>334</v>
      </c>
      <c r="C9" s="42"/>
      <c r="D9" s="42"/>
      <c r="E9" s="42"/>
      <c r="F9" s="42"/>
      <c r="G9" s="42"/>
      <c r="H9" s="42"/>
      <c r="I9" s="42"/>
      <c r="J9" s="42"/>
      <c r="K9" s="42"/>
      <c r="L9" s="42"/>
      <c r="M9" s="42"/>
      <c r="N9" s="43">
        <v>5122.7700000000004</v>
      </c>
      <c r="O9" s="43"/>
      <c r="P9" s="43"/>
      <c r="Q9" s="42"/>
      <c r="R9" s="43"/>
      <c r="S9" s="42"/>
      <c r="T9" s="43"/>
      <c r="U9" s="42"/>
      <c r="V9" s="43"/>
      <c r="W9" s="42"/>
      <c r="X9" s="43"/>
      <c r="Y9" s="42"/>
      <c r="Z9" s="43"/>
    </row>
    <row r="10" spans="2:26" x14ac:dyDescent="0.3">
      <c r="B10" s="3" t="s">
        <v>335</v>
      </c>
      <c r="C10" s="42"/>
      <c r="D10" s="42"/>
      <c r="E10" s="42"/>
      <c r="F10" s="42"/>
      <c r="G10" s="42"/>
      <c r="H10" s="42"/>
      <c r="I10" s="42"/>
      <c r="J10" s="42"/>
      <c r="K10" s="42"/>
      <c r="L10" s="42"/>
      <c r="M10" s="42"/>
      <c r="N10" s="43">
        <v>115670.37</v>
      </c>
      <c r="O10" s="43">
        <v>7796.1</v>
      </c>
      <c r="P10" s="43">
        <v>8256.52</v>
      </c>
      <c r="Q10" s="42"/>
      <c r="R10" s="43"/>
      <c r="S10" s="42"/>
      <c r="T10" s="43"/>
      <c r="U10" s="42"/>
      <c r="V10" s="43"/>
      <c r="W10" s="42"/>
      <c r="X10" s="43"/>
      <c r="Y10" s="42"/>
      <c r="Z10" s="43"/>
    </row>
    <row r="11" spans="2:26" x14ac:dyDescent="0.3">
      <c r="B11" s="3" t="s">
        <v>336</v>
      </c>
      <c r="C11" s="40"/>
      <c r="D11" s="40"/>
      <c r="E11" s="40"/>
      <c r="F11" s="40"/>
      <c r="G11" s="40"/>
      <c r="H11" s="40"/>
      <c r="I11" s="40"/>
      <c r="J11" s="40"/>
      <c r="K11" s="40"/>
      <c r="L11" s="40"/>
      <c r="M11" s="40"/>
      <c r="N11" s="41">
        <v>19723.02</v>
      </c>
      <c r="O11" s="41">
        <v>175.39</v>
      </c>
      <c r="P11" s="41">
        <v>2441.04</v>
      </c>
      <c r="Q11" s="40"/>
      <c r="R11" s="41"/>
      <c r="S11" s="40"/>
      <c r="T11" s="41"/>
      <c r="U11" s="40"/>
      <c r="V11" s="41"/>
      <c r="W11" s="40"/>
      <c r="X11" s="41"/>
      <c r="Y11" s="40"/>
      <c r="Z11" s="41"/>
    </row>
    <row r="12" spans="2:26" x14ac:dyDescent="0.3">
      <c r="B12" s="3" t="s">
        <v>337</v>
      </c>
      <c r="C12" s="42"/>
      <c r="D12" s="42"/>
      <c r="E12" s="42"/>
      <c r="F12" s="42"/>
      <c r="G12" s="42"/>
      <c r="H12" s="42"/>
      <c r="I12" s="42"/>
      <c r="J12" s="42"/>
      <c r="K12" s="42"/>
      <c r="L12" s="42"/>
      <c r="M12" s="42"/>
      <c r="N12" s="43">
        <v>7058.76</v>
      </c>
      <c r="O12" s="43">
        <v>439.2</v>
      </c>
      <c r="P12" s="43">
        <v>731</v>
      </c>
      <c r="Q12" s="42"/>
      <c r="R12" s="43"/>
      <c r="S12" s="42"/>
      <c r="T12" s="43"/>
      <c r="U12" s="42"/>
      <c r="V12" s="43"/>
      <c r="W12" s="42"/>
      <c r="X12" s="43"/>
      <c r="Y12" s="42"/>
      <c r="Z12" s="43"/>
    </row>
    <row r="13" spans="2:26" x14ac:dyDescent="0.3">
      <c r="B13" s="3" t="s">
        <v>338</v>
      </c>
      <c r="C13" s="42"/>
      <c r="D13" s="42"/>
      <c r="E13" s="42"/>
      <c r="F13" s="42"/>
      <c r="G13" s="42"/>
      <c r="H13" s="42"/>
      <c r="I13" s="42"/>
      <c r="J13" s="42"/>
      <c r="K13" s="42"/>
      <c r="L13" s="42"/>
      <c r="M13" s="42"/>
      <c r="N13" s="43">
        <v>48713.81</v>
      </c>
      <c r="O13" s="43"/>
      <c r="P13" s="43">
        <v>1797.29</v>
      </c>
      <c r="Q13" s="42"/>
      <c r="R13" s="43"/>
      <c r="S13" s="42"/>
      <c r="T13" s="43"/>
      <c r="U13" s="42"/>
      <c r="V13" s="43"/>
      <c r="W13" s="42"/>
      <c r="X13" s="43"/>
      <c r="Y13" s="42"/>
      <c r="Z13" s="43"/>
    </row>
    <row r="14" spans="2:26" x14ac:dyDescent="0.3">
      <c r="B14" s="3" t="s">
        <v>339</v>
      </c>
      <c r="C14" s="40"/>
      <c r="D14" s="40"/>
      <c r="E14" s="40"/>
      <c r="F14" s="40"/>
      <c r="G14" s="40"/>
      <c r="H14" s="40"/>
      <c r="I14" s="40"/>
      <c r="J14" s="40"/>
      <c r="K14" s="40"/>
      <c r="L14" s="40"/>
      <c r="M14" s="40"/>
      <c r="N14" s="41">
        <v>85147.520000000004</v>
      </c>
      <c r="O14" s="41">
        <v>2722.39</v>
      </c>
      <c r="P14" s="41">
        <v>2053.6</v>
      </c>
      <c r="Q14" s="40"/>
      <c r="R14" s="41"/>
      <c r="S14" s="40"/>
      <c r="T14" s="41"/>
      <c r="U14" s="40"/>
      <c r="V14" s="41"/>
      <c r="W14" s="40"/>
      <c r="X14" s="41"/>
      <c r="Y14" s="40"/>
      <c r="Z14" s="41"/>
    </row>
    <row r="15" spans="2:26" x14ac:dyDescent="0.3">
      <c r="B15" s="3" t="s">
        <v>340</v>
      </c>
      <c r="C15" s="42"/>
      <c r="D15" s="42"/>
      <c r="E15" s="42"/>
      <c r="F15" s="42"/>
      <c r="G15" s="42"/>
      <c r="H15" s="42"/>
      <c r="I15" s="42"/>
      <c r="J15" s="42"/>
      <c r="K15" s="42"/>
      <c r="L15" s="42"/>
      <c r="M15" s="42"/>
      <c r="N15" s="43">
        <v>37700.92</v>
      </c>
      <c r="O15" s="43">
        <v>1654.47</v>
      </c>
      <c r="P15" s="43">
        <v>544.15</v>
      </c>
      <c r="Q15" s="42"/>
      <c r="R15" s="43"/>
      <c r="S15" s="42"/>
      <c r="T15" s="43"/>
      <c r="U15" s="42"/>
      <c r="V15" s="43"/>
      <c r="W15" s="42"/>
      <c r="X15" s="43"/>
      <c r="Y15" s="42"/>
      <c r="Z15" s="43"/>
    </row>
    <row r="16" spans="2:26" x14ac:dyDescent="0.3">
      <c r="B16" s="3" t="s">
        <v>341</v>
      </c>
      <c r="C16" s="42"/>
      <c r="D16" s="42"/>
      <c r="E16" s="42"/>
      <c r="F16" s="42"/>
      <c r="G16" s="42"/>
      <c r="H16" s="42"/>
      <c r="I16" s="42"/>
      <c r="J16" s="42"/>
      <c r="K16" s="42"/>
      <c r="L16" s="42"/>
      <c r="M16" s="42"/>
      <c r="N16" s="43">
        <v>30701.24</v>
      </c>
      <c r="O16" s="43">
        <v>845.28</v>
      </c>
      <c r="P16" s="43">
        <v>388.49</v>
      </c>
      <c r="Q16" s="42"/>
      <c r="R16" s="43"/>
      <c r="S16" s="42"/>
      <c r="T16" s="43"/>
      <c r="U16" s="42"/>
      <c r="V16" s="43"/>
      <c r="W16" s="42"/>
      <c r="X16" s="43"/>
      <c r="Y16" s="42"/>
      <c r="Z16" s="43"/>
    </row>
    <row r="17" spans="2:26" x14ac:dyDescent="0.3">
      <c r="B17" s="3" t="s">
        <v>342</v>
      </c>
      <c r="C17" s="40"/>
      <c r="D17" s="40"/>
      <c r="E17" s="40"/>
      <c r="F17" s="40"/>
      <c r="G17" s="40"/>
      <c r="H17" s="40"/>
      <c r="I17" s="40"/>
      <c r="J17" s="40"/>
      <c r="K17" s="40"/>
      <c r="L17" s="40"/>
      <c r="M17" s="40"/>
      <c r="N17" s="41">
        <v>60981.48</v>
      </c>
      <c r="O17" s="41"/>
      <c r="P17" s="41">
        <v>360.57</v>
      </c>
      <c r="Q17" s="40"/>
      <c r="R17" s="41"/>
      <c r="S17" s="40"/>
      <c r="T17" s="41"/>
      <c r="U17" s="40"/>
      <c r="V17" s="41"/>
      <c r="W17" s="40"/>
      <c r="X17" s="41"/>
      <c r="Y17" s="40"/>
      <c r="Z17" s="41"/>
    </row>
    <row r="18" spans="2:26" x14ac:dyDescent="0.3">
      <c r="B18" s="3" t="s">
        <v>343</v>
      </c>
      <c r="C18" s="42"/>
      <c r="D18" s="42"/>
      <c r="E18" s="42"/>
      <c r="F18" s="42"/>
      <c r="G18" s="42"/>
      <c r="H18" s="42"/>
      <c r="I18" s="42"/>
      <c r="J18" s="42"/>
      <c r="K18" s="42"/>
      <c r="L18" s="42"/>
      <c r="M18" s="42"/>
      <c r="N18" s="43">
        <v>44857.8</v>
      </c>
      <c r="O18" s="43"/>
      <c r="P18" s="43"/>
      <c r="Q18" s="42"/>
      <c r="R18" s="43"/>
      <c r="S18" s="42"/>
      <c r="T18" s="43"/>
      <c r="U18" s="42"/>
      <c r="V18" s="43"/>
      <c r="W18" s="42"/>
      <c r="X18" s="43"/>
      <c r="Y18" s="42"/>
      <c r="Z18" s="43"/>
    </row>
    <row r="19" spans="2:26" x14ac:dyDescent="0.3">
      <c r="B19" s="3" t="s">
        <v>344</v>
      </c>
      <c r="C19" s="42"/>
      <c r="D19" s="42"/>
      <c r="E19" s="42"/>
      <c r="F19" s="42"/>
      <c r="G19" s="42"/>
      <c r="H19" s="42"/>
      <c r="I19" s="42"/>
      <c r="J19" s="42"/>
      <c r="K19" s="42"/>
      <c r="L19" s="42"/>
      <c r="M19" s="42"/>
      <c r="N19" s="43">
        <v>14440</v>
      </c>
      <c r="O19" s="43"/>
      <c r="P19" s="43"/>
      <c r="Q19" s="42"/>
      <c r="R19" s="43"/>
      <c r="S19" s="42"/>
      <c r="T19" s="43"/>
      <c r="U19" s="42"/>
      <c r="V19" s="43"/>
      <c r="W19" s="42"/>
      <c r="X19" s="43"/>
      <c r="Y19" s="42"/>
      <c r="Z19" s="43"/>
    </row>
    <row r="20" spans="2:26" x14ac:dyDescent="0.3">
      <c r="B20" s="3" t="s">
        <v>345</v>
      </c>
      <c r="C20" s="40"/>
      <c r="D20" s="40"/>
      <c r="E20" s="40"/>
      <c r="F20" s="40"/>
      <c r="G20" s="40"/>
      <c r="H20" s="40"/>
      <c r="I20" s="40"/>
      <c r="J20" s="40"/>
      <c r="K20" s="40"/>
      <c r="L20" s="40"/>
      <c r="M20" s="40"/>
      <c r="N20" s="41">
        <v>9381.73</v>
      </c>
      <c r="O20" s="41"/>
      <c r="P20" s="41"/>
      <c r="Q20" s="40"/>
      <c r="R20" s="41"/>
      <c r="S20" s="40"/>
      <c r="T20" s="41"/>
      <c r="U20" s="40"/>
      <c r="V20" s="41"/>
      <c r="W20" s="40"/>
      <c r="X20" s="41"/>
      <c r="Y20" s="40"/>
      <c r="Z20" s="41"/>
    </row>
    <row r="21" spans="2:26" x14ac:dyDescent="0.3">
      <c r="B21" s="3" t="s">
        <v>346</v>
      </c>
      <c r="C21" s="42"/>
      <c r="D21" s="42"/>
      <c r="E21" s="42"/>
      <c r="F21" s="42"/>
      <c r="G21" s="42"/>
      <c r="H21" s="42"/>
      <c r="I21" s="42"/>
      <c r="J21" s="42"/>
      <c r="K21" s="42"/>
      <c r="L21" s="42"/>
      <c r="M21" s="42"/>
      <c r="N21" s="43">
        <v>8940.15</v>
      </c>
      <c r="O21" s="43"/>
      <c r="P21" s="43">
        <v>187.44</v>
      </c>
      <c r="Q21" s="42"/>
      <c r="R21" s="43"/>
      <c r="S21" s="42"/>
      <c r="T21" s="43"/>
      <c r="U21" s="42"/>
      <c r="V21" s="43"/>
      <c r="W21" s="42"/>
      <c r="X21" s="43"/>
      <c r="Y21" s="42"/>
      <c r="Z21" s="43"/>
    </row>
    <row r="22" spans="2:26" x14ac:dyDescent="0.3">
      <c r="B22" s="44" t="s">
        <v>138</v>
      </c>
      <c r="C22" s="45">
        <f>SUM(C8:C21)</f>
        <v>0</v>
      </c>
      <c r="D22" s="45">
        <f t="shared" ref="D22:M22" si="0">SUM(D8:D21)</f>
        <v>0</v>
      </c>
      <c r="E22" s="45">
        <f t="shared" si="0"/>
        <v>0</v>
      </c>
      <c r="F22" s="45">
        <f t="shared" si="0"/>
        <v>0</v>
      </c>
      <c r="G22" s="45">
        <f t="shared" si="0"/>
        <v>0</v>
      </c>
      <c r="H22" s="45">
        <f t="shared" si="0"/>
        <v>0</v>
      </c>
      <c r="I22" s="45">
        <f t="shared" si="0"/>
        <v>0</v>
      </c>
      <c r="J22" s="45">
        <f t="shared" si="0"/>
        <v>0</v>
      </c>
      <c r="K22" s="45">
        <f t="shared" si="0"/>
        <v>0</v>
      </c>
      <c r="L22" s="45">
        <f t="shared" si="0"/>
        <v>0</v>
      </c>
      <c r="M22" s="45">
        <f t="shared" si="0"/>
        <v>0</v>
      </c>
      <c r="N22" s="45">
        <f>SUM(N8:N21)</f>
        <v>526898.5199999999</v>
      </c>
      <c r="O22" s="45">
        <f>SUM(O8:O21)</f>
        <v>13632.83</v>
      </c>
      <c r="P22" s="45">
        <f>SUM(P8:P21)</f>
        <v>16760.100000000002</v>
      </c>
      <c r="Q22" s="45"/>
      <c r="R22" s="45"/>
      <c r="S22" s="45"/>
      <c r="T22" s="45"/>
      <c r="U22" s="45"/>
      <c r="V22" s="45"/>
      <c r="W22" s="45"/>
      <c r="X22" s="45"/>
      <c r="Y22" s="45"/>
      <c r="Z22" s="45"/>
    </row>
  </sheetData>
  <sheetProtection sheet="1" objects="1" scenarios="1"/>
  <mergeCells count="2">
    <mergeCell ref="Y5:Z5"/>
    <mergeCell ref="V5:W5"/>
  </mergeCells>
  <conditionalFormatting sqref="X5">
    <cfRule type="cellIs" dxfId="13" priority="1" operator="equal">
      <formula>"Neither"</formula>
    </cfRule>
    <cfRule type="cellIs" dxfId="12" priority="2" operator="equal">
      <formula>"Improvement"</formula>
    </cfRule>
    <cfRule type="cellIs" dxfId="11" priority="3" operator="equal">
      <formula>"Concern"</formula>
    </cfRule>
  </conditionalFormatting>
  <dataValidations count="1">
    <dataValidation type="list" allowBlank="1" showInputMessage="1" showErrorMessage="1" sqref="X5" xr:uid="{B16932B6-3033-4317-B886-36B9A6FE6817}">
      <formula1>"Concern, Improvement, Neither"</formula1>
    </dataValidation>
  </dataValidations>
  <pageMargins left="0.25" right="0.25" top="0.75" bottom="0.75" header="0.3" footer="0.3"/>
  <pageSetup paperSize="8" scale="9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7451-C88E-4F64-BAAA-865BB22262E7}">
  <sheetPr>
    <pageSetUpPr fitToPage="1"/>
  </sheetPr>
  <dimension ref="B2:Q20"/>
  <sheetViews>
    <sheetView showGridLines="0" showRowColHeaders="0" topLeftCell="A26" workbookViewId="0">
      <selection activeCell="P38" sqref="A1:Q38"/>
    </sheetView>
  </sheetViews>
  <sheetFormatPr defaultRowHeight="14.4" x14ac:dyDescent="0.3"/>
  <cols>
    <col min="1" max="1" width="8.5546875" customWidth="1"/>
    <col min="2" max="2" width="21.44140625" customWidth="1"/>
    <col min="3" max="13" width="13.5546875" customWidth="1"/>
    <col min="14" max="19" width="6.5546875" bestFit="1" customWidth="1"/>
  </cols>
  <sheetData>
    <row r="2" spans="2:17" ht="25.8" x14ac:dyDescent="0.5">
      <c r="B2" s="6" t="s">
        <v>89</v>
      </c>
      <c r="C2" s="6"/>
      <c r="D2" s="6"/>
    </row>
    <row r="4" spans="2:17" ht="15" thickBot="1" x14ac:dyDescent="0.35"/>
    <row r="5" spans="2:17" ht="27" customHeight="1" thickBot="1" x14ac:dyDescent="0.35">
      <c r="B5" s="96" t="s">
        <v>89</v>
      </c>
      <c r="C5" s="97"/>
      <c r="D5" s="97"/>
      <c r="E5" s="97"/>
      <c r="F5" s="97"/>
      <c r="G5" s="97"/>
      <c r="H5" s="97"/>
      <c r="I5" s="97"/>
      <c r="J5" s="97"/>
      <c r="K5" s="97"/>
      <c r="L5" s="97"/>
      <c r="M5" s="311" t="s">
        <v>92</v>
      </c>
      <c r="N5" s="311"/>
      <c r="O5" s="236"/>
      <c r="P5" s="355" t="s">
        <v>119</v>
      </c>
      <c r="Q5" s="356"/>
    </row>
    <row r="10" spans="2:17" ht="23.4" x14ac:dyDescent="0.45">
      <c r="B10" s="357" t="s">
        <v>78</v>
      </c>
      <c r="C10" s="357"/>
      <c r="D10" s="357"/>
      <c r="E10" s="357"/>
      <c r="F10" s="357"/>
      <c r="G10" s="357"/>
      <c r="H10" s="357"/>
      <c r="I10" s="357"/>
      <c r="J10" s="357"/>
      <c r="K10" s="357"/>
      <c r="L10" s="357"/>
      <c r="M10" s="357"/>
    </row>
    <row r="11" spans="2:17" ht="57.6" x14ac:dyDescent="0.3">
      <c r="B11" s="100" t="s">
        <v>89</v>
      </c>
      <c r="C11" s="100" t="s">
        <v>226</v>
      </c>
      <c r="D11" s="100" t="s">
        <v>298</v>
      </c>
      <c r="E11" s="100" t="s">
        <v>299</v>
      </c>
      <c r="F11" s="100" t="s">
        <v>347</v>
      </c>
      <c r="G11" s="100" t="s">
        <v>327</v>
      </c>
      <c r="H11" s="100" t="s">
        <v>225</v>
      </c>
      <c r="I11" s="100" t="s">
        <v>348</v>
      </c>
      <c r="J11" s="100" t="s">
        <v>329</v>
      </c>
      <c r="K11" s="100" t="s">
        <v>349</v>
      </c>
      <c r="L11" s="100" t="s">
        <v>350</v>
      </c>
      <c r="M11" s="100" t="s">
        <v>351</v>
      </c>
    </row>
    <row r="12" spans="2:17" x14ac:dyDescent="0.3">
      <c r="B12" s="101">
        <v>2017</v>
      </c>
      <c r="C12" s="102">
        <v>6</v>
      </c>
      <c r="D12" s="102">
        <v>20</v>
      </c>
      <c r="E12" s="102">
        <v>83</v>
      </c>
      <c r="F12" s="102" t="s">
        <v>352</v>
      </c>
      <c r="G12" s="102">
        <v>-5</v>
      </c>
      <c r="H12" s="102">
        <v>-4</v>
      </c>
      <c r="I12" s="102">
        <v>-3</v>
      </c>
      <c r="J12" s="102" t="s">
        <v>352</v>
      </c>
      <c r="K12" s="102">
        <v>63</v>
      </c>
      <c r="L12" s="102">
        <v>6</v>
      </c>
      <c r="M12" s="102">
        <v>3</v>
      </c>
    </row>
    <row r="13" spans="2:17" x14ac:dyDescent="0.3">
      <c r="B13" s="101">
        <v>2018</v>
      </c>
      <c r="C13" s="102">
        <v>-15</v>
      </c>
      <c r="D13" s="102">
        <v>7</v>
      </c>
      <c r="E13" s="102">
        <v>-10</v>
      </c>
      <c r="F13" s="102" t="s">
        <v>352</v>
      </c>
      <c r="G13" s="102">
        <v>10</v>
      </c>
      <c r="H13" s="102">
        <v>18</v>
      </c>
      <c r="I13" s="102">
        <v>-7</v>
      </c>
      <c r="J13" s="102" t="s">
        <v>352</v>
      </c>
      <c r="K13" s="102">
        <v>73</v>
      </c>
      <c r="L13" s="102">
        <v>-7</v>
      </c>
      <c r="M13" s="102">
        <v>3</v>
      </c>
    </row>
    <row r="14" spans="2:17" x14ac:dyDescent="0.3">
      <c r="B14" s="101">
        <v>2019</v>
      </c>
      <c r="C14" s="102" t="s">
        <v>352</v>
      </c>
      <c r="D14" s="102" t="s">
        <v>352</v>
      </c>
      <c r="E14" s="102" t="s">
        <v>352</v>
      </c>
      <c r="F14" s="102" t="s">
        <v>352</v>
      </c>
      <c r="G14" s="102" t="s">
        <v>352</v>
      </c>
      <c r="H14" s="102" t="s">
        <v>352</v>
      </c>
      <c r="I14" s="102" t="s">
        <v>352</v>
      </c>
      <c r="J14" s="102" t="s">
        <v>352</v>
      </c>
      <c r="K14" s="102" t="s">
        <v>352</v>
      </c>
      <c r="L14" s="102" t="s">
        <v>352</v>
      </c>
      <c r="M14" s="102" t="s">
        <v>352</v>
      </c>
    </row>
    <row r="15" spans="2:17" x14ac:dyDescent="0.3">
      <c r="B15" s="101">
        <v>2020</v>
      </c>
      <c r="C15" s="102" t="s">
        <v>352</v>
      </c>
      <c r="D15" s="102" t="s">
        <v>352</v>
      </c>
      <c r="E15" s="102" t="s">
        <v>352</v>
      </c>
      <c r="F15" s="102" t="s">
        <v>352</v>
      </c>
      <c r="G15" s="102" t="s">
        <v>352</v>
      </c>
      <c r="H15" s="102" t="s">
        <v>352</v>
      </c>
      <c r="I15" s="102" t="s">
        <v>352</v>
      </c>
      <c r="J15" s="102" t="s">
        <v>352</v>
      </c>
      <c r="K15" s="102" t="s">
        <v>352</v>
      </c>
      <c r="L15" s="102" t="s">
        <v>352</v>
      </c>
      <c r="M15" s="102" t="s">
        <v>352</v>
      </c>
    </row>
    <row r="16" spans="2:17" x14ac:dyDescent="0.3">
      <c r="B16" s="101">
        <v>2021</v>
      </c>
      <c r="C16" s="102">
        <v>17</v>
      </c>
      <c r="D16" s="102" t="s">
        <v>352</v>
      </c>
      <c r="E16" s="102" t="s">
        <v>352</v>
      </c>
      <c r="F16" s="102">
        <v>0</v>
      </c>
      <c r="G16" s="102">
        <v>48</v>
      </c>
      <c r="H16" s="102">
        <v>17</v>
      </c>
      <c r="I16" s="102">
        <v>18</v>
      </c>
      <c r="J16" s="102" t="s">
        <v>352</v>
      </c>
      <c r="K16" s="102">
        <v>100</v>
      </c>
      <c r="L16" s="102">
        <v>64</v>
      </c>
      <c r="M16" s="102">
        <v>34</v>
      </c>
    </row>
    <row r="17" spans="2:13" x14ac:dyDescent="0.3">
      <c r="B17" s="101">
        <v>2022</v>
      </c>
      <c r="C17" s="102">
        <v>7</v>
      </c>
      <c r="D17" s="102" t="s">
        <v>352</v>
      </c>
      <c r="E17" s="102" t="s">
        <v>352</v>
      </c>
      <c r="F17" s="102">
        <v>9</v>
      </c>
      <c r="G17" s="102">
        <v>33</v>
      </c>
      <c r="H17" s="102">
        <v>25</v>
      </c>
      <c r="I17" s="102">
        <v>23</v>
      </c>
      <c r="J17" s="102">
        <v>37</v>
      </c>
      <c r="K17" s="102">
        <v>73</v>
      </c>
      <c r="L17" s="102">
        <v>27</v>
      </c>
      <c r="M17" s="102">
        <v>24</v>
      </c>
    </row>
    <row r="18" spans="2:13" x14ac:dyDescent="0.3">
      <c r="B18" s="101">
        <v>2023</v>
      </c>
      <c r="C18" s="102">
        <v>-2</v>
      </c>
      <c r="D18" s="102" t="s">
        <v>352</v>
      </c>
      <c r="E18" s="102" t="s">
        <v>352</v>
      </c>
      <c r="F18" s="102">
        <v>45</v>
      </c>
      <c r="G18" s="102">
        <v>3</v>
      </c>
      <c r="H18" s="102">
        <v>22</v>
      </c>
      <c r="I18" s="102">
        <v>17</v>
      </c>
      <c r="J18" s="102">
        <v>19</v>
      </c>
      <c r="K18" s="102">
        <v>55</v>
      </c>
      <c r="L18" s="102">
        <v>8</v>
      </c>
      <c r="M18" s="102">
        <v>12</v>
      </c>
    </row>
    <row r="19" spans="2:13" x14ac:dyDescent="0.3">
      <c r="B19" s="101">
        <v>2024</v>
      </c>
      <c r="C19" s="102">
        <v>1</v>
      </c>
      <c r="D19" s="102" t="s">
        <v>352</v>
      </c>
      <c r="E19" s="102" t="s">
        <v>352</v>
      </c>
      <c r="F19" s="102">
        <v>30</v>
      </c>
      <c r="G19" s="102">
        <v>44</v>
      </c>
      <c r="H19" s="102">
        <v>41</v>
      </c>
      <c r="I19" s="102">
        <v>39</v>
      </c>
      <c r="J19" s="102">
        <v>7</v>
      </c>
      <c r="K19" s="102">
        <v>75</v>
      </c>
      <c r="L19" s="102">
        <v>27</v>
      </c>
      <c r="M19" s="102">
        <v>29</v>
      </c>
    </row>
    <row r="20" spans="2:13" x14ac:dyDescent="0.3">
      <c r="B20" s="101">
        <v>2025</v>
      </c>
      <c r="C20" s="193"/>
      <c r="D20" s="193"/>
      <c r="E20" s="193"/>
      <c r="F20" s="193"/>
      <c r="G20" s="193"/>
      <c r="H20" s="193"/>
      <c r="I20" s="193"/>
      <c r="J20" s="193"/>
      <c r="K20" s="193"/>
      <c r="L20" s="193"/>
      <c r="M20" s="193"/>
    </row>
  </sheetData>
  <sheetProtection sheet="1" objects="1" scenarios="1"/>
  <mergeCells count="3">
    <mergeCell ref="P5:Q5"/>
    <mergeCell ref="B10:M10"/>
    <mergeCell ref="M5:N5"/>
  </mergeCells>
  <conditionalFormatting sqref="C12:M19">
    <cfRule type="cellIs" dxfId="10" priority="21" operator="equal">
      <formula>"N/A"</formula>
    </cfRule>
    <cfRule type="cellIs" dxfId="9" priority="22" operator="between">
      <formula>70</formula>
      <formula>100</formula>
    </cfRule>
    <cfRule type="cellIs" dxfId="8" priority="23" operator="between">
      <formula>30</formula>
      <formula>69</formula>
    </cfRule>
    <cfRule type="cellIs" dxfId="7" priority="24" operator="between">
      <formula>1</formula>
      <formula>29</formula>
    </cfRule>
    <cfRule type="cellIs" dxfId="6" priority="25" operator="lessThanOrEqual">
      <formula>0</formula>
    </cfRule>
  </conditionalFormatting>
  <conditionalFormatting sqref="O5">
    <cfRule type="cellIs" dxfId="5" priority="1" operator="equal">
      <formula>"Neither"</formula>
    </cfRule>
    <cfRule type="cellIs" dxfId="4" priority="2" operator="equal">
      <formula>"Improvement"</formula>
    </cfRule>
    <cfRule type="cellIs" dxfId="3" priority="3" operator="equal">
      <formula>"Concern"</formula>
    </cfRule>
  </conditionalFormatting>
  <dataValidations count="1">
    <dataValidation type="list" allowBlank="1" showInputMessage="1" showErrorMessage="1" sqref="O5" xr:uid="{1AF90CA8-F02A-4D87-AC2B-60C0C6324E16}">
      <formula1>"Concern, Improvement, Neither"</formula1>
    </dataValidation>
  </dataValidations>
  <pageMargins left="0.25" right="0.25" top="0.75" bottom="0.75" header="0.3" footer="0.3"/>
  <pageSetup paperSize="8" scale="9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0BE6-D97C-4517-BC24-07C97B2001BA}">
  <sheetPr>
    <pageSetUpPr fitToPage="1"/>
  </sheetPr>
  <dimension ref="A2:AB50"/>
  <sheetViews>
    <sheetView showGridLines="0" showRowColHeaders="0" tabSelected="1" zoomScale="60" zoomScaleNormal="60" workbookViewId="0">
      <selection activeCell="AQ19" sqref="AQ19"/>
    </sheetView>
  </sheetViews>
  <sheetFormatPr defaultRowHeight="14.4" x14ac:dyDescent="0.3"/>
  <cols>
    <col min="1" max="1" width="35.44140625" customWidth="1"/>
    <col min="2" max="27" width="5.5546875" customWidth="1"/>
    <col min="28" max="28" width="9.33203125" customWidth="1"/>
    <col min="29" max="29" width="9" bestFit="1" customWidth="1"/>
    <col min="30" max="41" width="5.5546875" customWidth="1"/>
    <col min="42" max="43" width="9.44140625" customWidth="1"/>
  </cols>
  <sheetData>
    <row r="2" spans="1:28" ht="25.8" x14ac:dyDescent="0.5">
      <c r="B2" s="6"/>
      <c r="C2" s="6"/>
      <c r="D2" s="6"/>
    </row>
    <row r="4" spans="1:28" ht="15" thickBot="1" x14ac:dyDescent="0.35"/>
    <row r="5" spans="1:28" ht="27" customHeight="1" thickBot="1" x14ac:dyDescent="0.35">
      <c r="A5" s="359" t="s">
        <v>87</v>
      </c>
      <c r="B5" s="360"/>
      <c r="C5" s="360"/>
      <c r="D5" s="360"/>
      <c r="E5" s="360"/>
      <c r="F5" s="360"/>
      <c r="G5" s="360"/>
      <c r="H5" s="360"/>
      <c r="I5" s="360"/>
      <c r="J5" s="360"/>
      <c r="K5" s="360"/>
      <c r="L5" s="360"/>
      <c r="M5" s="360"/>
      <c r="N5" s="360"/>
      <c r="O5" s="360"/>
      <c r="P5" s="360"/>
      <c r="Q5" s="360"/>
      <c r="R5" s="360"/>
      <c r="S5" s="360"/>
      <c r="T5" s="360"/>
      <c r="U5" s="360"/>
      <c r="V5" s="360"/>
      <c r="W5" s="361"/>
      <c r="X5" s="358" t="s">
        <v>113</v>
      </c>
      <c r="Y5" s="358"/>
      <c r="Z5" s="311" t="s">
        <v>92</v>
      </c>
      <c r="AA5" s="311"/>
      <c r="AB5" s="236"/>
    </row>
    <row r="7" spans="1:28" ht="15.6" x14ac:dyDescent="0.3">
      <c r="A7" s="159"/>
      <c r="B7" s="28">
        <v>45383</v>
      </c>
      <c r="C7" s="28">
        <v>45413</v>
      </c>
      <c r="D7" s="28">
        <v>45444</v>
      </c>
      <c r="E7" s="28">
        <v>45474</v>
      </c>
      <c r="F7" s="28">
        <v>45505</v>
      </c>
      <c r="G7" s="28">
        <v>45536</v>
      </c>
      <c r="H7" s="28">
        <v>45566</v>
      </c>
      <c r="I7" s="28">
        <v>45597</v>
      </c>
      <c r="J7" s="28">
        <v>45627</v>
      </c>
      <c r="K7" s="28">
        <v>45658</v>
      </c>
      <c r="L7" s="28">
        <v>45689</v>
      </c>
      <c r="M7" s="28">
        <v>45717</v>
      </c>
      <c r="N7" s="28">
        <v>45748</v>
      </c>
      <c r="O7" s="28">
        <v>45778</v>
      </c>
      <c r="P7" s="28">
        <v>45809</v>
      </c>
      <c r="Q7" s="28">
        <v>45839</v>
      </c>
      <c r="R7" s="28">
        <v>45870</v>
      </c>
      <c r="S7" s="28">
        <v>45901</v>
      </c>
      <c r="T7" s="28">
        <v>45931</v>
      </c>
      <c r="U7" s="28">
        <v>45962</v>
      </c>
      <c r="V7" s="28">
        <v>45992</v>
      </c>
      <c r="W7" s="28">
        <v>46023</v>
      </c>
      <c r="X7" s="28">
        <v>46054</v>
      </c>
      <c r="Y7" s="28">
        <v>46082</v>
      </c>
    </row>
    <row r="8" spans="1:28" ht="29.7" customHeight="1" x14ac:dyDescent="0.3">
      <c r="A8" s="204" t="s">
        <v>85</v>
      </c>
      <c r="B8" s="160">
        <v>267</v>
      </c>
      <c r="C8" s="160">
        <v>268</v>
      </c>
      <c r="D8" s="160">
        <v>273</v>
      </c>
      <c r="E8" s="160">
        <v>274</v>
      </c>
      <c r="F8" s="160">
        <v>275</v>
      </c>
      <c r="G8" s="160">
        <v>276</v>
      </c>
      <c r="H8" s="160">
        <v>277</v>
      </c>
      <c r="I8" s="160">
        <v>274</v>
      </c>
      <c r="J8" s="160">
        <v>274</v>
      </c>
      <c r="K8" s="160">
        <v>276</v>
      </c>
      <c r="L8" s="160">
        <v>281</v>
      </c>
      <c r="M8" s="160">
        <v>282</v>
      </c>
      <c r="N8" s="160">
        <v>283</v>
      </c>
      <c r="O8" s="160"/>
      <c r="P8" s="160"/>
      <c r="Q8" s="160"/>
      <c r="R8" s="160"/>
      <c r="S8" s="160"/>
      <c r="T8" s="160"/>
      <c r="U8" s="160"/>
      <c r="V8" s="160"/>
      <c r="W8" s="160"/>
      <c r="X8" s="160"/>
      <c r="Y8" s="160"/>
    </row>
    <row r="9" spans="1:28" ht="29.7" customHeight="1" x14ac:dyDescent="0.3">
      <c r="A9" s="204" t="s">
        <v>86</v>
      </c>
      <c r="B9" s="161">
        <v>0.48375121463376575</v>
      </c>
      <c r="C9" s="161">
        <v>0.47642262696184989</v>
      </c>
      <c r="D9" s="161">
        <v>0.48516173012031771</v>
      </c>
      <c r="E9" s="161">
        <v>0.46541273266792565</v>
      </c>
      <c r="F9" s="161">
        <v>0.45127756269988217</v>
      </c>
      <c r="G9" s="161">
        <v>0.47198604869541888</v>
      </c>
      <c r="H9" s="161">
        <v>0.48155321637426912</v>
      </c>
      <c r="I9" s="161">
        <v>0.46396488266081376</v>
      </c>
      <c r="J9" s="161">
        <v>0.45360642461870704</v>
      </c>
      <c r="K9" s="161">
        <v>0.48224103753606434</v>
      </c>
      <c r="L9" s="161">
        <v>0.4548204803996479</v>
      </c>
      <c r="M9" s="161">
        <v>0.39200000000000002</v>
      </c>
      <c r="N9" s="161">
        <v>0.44400000000000001</v>
      </c>
      <c r="O9" s="161"/>
      <c r="P9" s="161"/>
      <c r="Q9" s="161"/>
      <c r="R9" s="161"/>
      <c r="S9" s="161"/>
      <c r="T9" s="161"/>
      <c r="U9" s="161"/>
      <c r="V9" s="161"/>
      <c r="W9" s="161"/>
      <c r="X9" s="161"/>
      <c r="Y9" s="161"/>
    </row>
    <row r="10" spans="1:28" ht="29.7" customHeight="1" x14ac:dyDescent="0.3">
      <c r="A10" s="204" t="s">
        <v>87</v>
      </c>
      <c r="B10" s="161">
        <v>0.3</v>
      </c>
      <c r="C10" s="161">
        <v>0.31</v>
      </c>
      <c r="D10" s="161">
        <v>0.31</v>
      </c>
      <c r="E10" s="161">
        <v>0.31</v>
      </c>
      <c r="F10" s="161">
        <v>0.28999999999999998</v>
      </c>
      <c r="G10" s="161">
        <v>0.3</v>
      </c>
      <c r="H10" s="161">
        <v>0.3</v>
      </c>
      <c r="I10" s="161">
        <v>0.3</v>
      </c>
      <c r="J10" s="161">
        <v>0.28999999999999998</v>
      </c>
      <c r="K10" s="161">
        <v>0.3</v>
      </c>
      <c r="L10" s="161">
        <v>0.27</v>
      </c>
      <c r="M10" s="161">
        <v>0.25</v>
      </c>
      <c r="N10" s="161">
        <v>0.25</v>
      </c>
      <c r="O10" s="161"/>
      <c r="P10" s="161"/>
      <c r="Q10" s="161"/>
      <c r="R10" s="161"/>
      <c r="S10" s="161"/>
      <c r="T10" s="161"/>
      <c r="U10" s="161"/>
      <c r="V10" s="161"/>
      <c r="W10" s="161"/>
      <c r="X10" s="161"/>
      <c r="Y10" s="161"/>
    </row>
    <row r="50" spans="25:25" x14ac:dyDescent="0.3">
      <c r="Y50" s="190"/>
    </row>
  </sheetData>
  <sheetProtection sheet="1" objects="1" scenarios="1"/>
  <mergeCells count="3">
    <mergeCell ref="X5:Y5"/>
    <mergeCell ref="A5:W5"/>
    <mergeCell ref="Z5:AA5"/>
  </mergeCells>
  <conditionalFormatting sqref="AB5">
    <cfRule type="cellIs" dxfId="2" priority="1" operator="equal">
      <formula>"Neither"</formula>
    </cfRule>
    <cfRule type="cellIs" dxfId="1" priority="2" operator="equal">
      <formula>"Improvement"</formula>
    </cfRule>
    <cfRule type="cellIs" dxfId="0" priority="3" operator="equal">
      <formula>"Concern"</formula>
    </cfRule>
  </conditionalFormatting>
  <dataValidations count="1">
    <dataValidation type="list" allowBlank="1" showInputMessage="1" showErrorMessage="1" sqref="AB5" xr:uid="{289F89BC-FE8A-455A-AF68-2C2363C47F5E}">
      <formula1>"Concern, Improvement, Neither"</formula1>
    </dataValidation>
  </dataValidations>
  <pageMargins left="0.25" right="0.25"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45C5-AED2-4FCE-A37B-2989A5E571EC}">
  <sheetPr>
    <pageSetUpPr fitToPage="1"/>
  </sheetPr>
  <dimension ref="B2:Z11"/>
  <sheetViews>
    <sheetView showGridLines="0" showRowColHeaders="0" topLeftCell="A26" workbookViewId="0">
      <selection activeCell="AA38" sqref="A1:AA38"/>
    </sheetView>
  </sheetViews>
  <sheetFormatPr defaultRowHeight="14.4" x14ac:dyDescent="0.3"/>
  <cols>
    <col min="1" max="1" width="16.44140625" customWidth="1"/>
    <col min="2" max="2" width="22.44140625" customWidth="1"/>
    <col min="3" max="4" width="7" bestFit="1" customWidth="1"/>
    <col min="5"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33203125" customWidth="1"/>
    <col min="25" max="26" width="6.5546875" bestFit="1" customWidth="1"/>
  </cols>
  <sheetData>
    <row r="2" spans="2:26" ht="25.8" x14ac:dyDescent="0.5">
      <c r="B2" s="6" t="s">
        <v>141</v>
      </c>
      <c r="C2" s="6"/>
      <c r="D2" s="6"/>
    </row>
    <row r="4" spans="2:26" ht="15" thickBot="1" x14ac:dyDescent="0.35"/>
    <row r="5" spans="2:26" ht="27" customHeight="1" thickBot="1" x14ac:dyDescent="0.35">
      <c r="B5" s="233" t="s">
        <v>41</v>
      </c>
      <c r="C5" s="97"/>
      <c r="D5" s="97"/>
      <c r="E5" s="97"/>
      <c r="F5" s="97"/>
      <c r="G5" s="97"/>
      <c r="H5" s="97"/>
      <c r="I5" s="97"/>
      <c r="J5" s="97"/>
      <c r="K5" s="97"/>
      <c r="L5" s="97"/>
      <c r="M5" s="97"/>
      <c r="N5" s="97"/>
      <c r="O5" s="97"/>
      <c r="P5" s="97"/>
      <c r="Q5" s="97"/>
      <c r="R5" s="97"/>
      <c r="S5" s="97"/>
      <c r="T5" s="97"/>
      <c r="U5" s="97"/>
      <c r="V5" s="311" t="s">
        <v>92</v>
      </c>
      <c r="W5" s="311"/>
      <c r="X5" s="234" t="s">
        <v>142</v>
      </c>
      <c r="Y5" s="309" t="s">
        <v>109</v>
      </c>
      <c r="Z5" s="310"/>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143</v>
      </c>
      <c r="C8" s="4"/>
      <c r="D8" s="4"/>
      <c r="E8" s="4"/>
      <c r="F8" s="4"/>
      <c r="G8" s="4"/>
      <c r="H8" s="4"/>
      <c r="I8" s="4"/>
      <c r="J8" s="4">
        <v>1203</v>
      </c>
      <c r="K8" s="4">
        <v>1208</v>
      </c>
      <c r="L8" s="4">
        <v>978</v>
      </c>
      <c r="M8" s="4">
        <v>718</v>
      </c>
      <c r="N8" s="4">
        <v>572</v>
      </c>
      <c r="O8" s="4">
        <v>503</v>
      </c>
      <c r="P8" s="4">
        <v>416</v>
      </c>
      <c r="Q8" s="4">
        <v>393</v>
      </c>
      <c r="R8" s="4"/>
      <c r="S8" s="4"/>
      <c r="T8" s="4"/>
      <c r="U8" s="4"/>
      <c r="V8" s="4"/>
      <c r="W8" s="4"/>
      <c r="X8" s="4"/>
      <c r="Y8" s="4"/>
      <c r="Z8" s="4"/>
    </row>
    <row r="9" spans="2:26" x14ac:dyDescent="0.3">
      <c r="B9" s="3" t="s">
        <v>144</v>
      </c>
      <c r="C9" s="5"/>
      <c r="D9" s="5"/>
      <c r="E9" s="5"/>
      <c r="F9" s="5"/>
      <c r="G9" s="5"/>
      <c r="H9" s="5"/>
      <c r="I9" s="5"/>
      <c r="J9" s="5">
        <f t="shared" ref="J9:Q9" si="0">J11-J8</f>
        <v>8104</v>
      </c>
      <c r="K9" s="5">
        <f t="shared" si="0"/>
        <v>8099</v>
      </c>
      <c r="L9" s="5">
        <f t="shared" si="0"/>
        <v>8329</v>
      </c>
      <c r="M9" s="5">
        <f t="shared" si="0"/>
        <v>8589</v>
      </c>
      <c r="N9" s="5">
        <f t="shared" si="0"/>
        <v>8735</v>
      </c>
      <c r="O9" s="5">
        <f t="shared" si="0"/>
        <v>8804</v>
      </c>
      <c r="P9" s="5">
        <f t="shared" si="0"/>
        <v>8891</v>
      </c>
      <c r="Q9" s="5">
        <f t="shared" si="0"/>
        <v>8914</v>
      </c>
      <c r="R9" s="5"/>
      <c r="S9" s="5"/>
      <c r="T9" s="5"/>
      <c r="U9" s="5"/>
      <c r="V9" s="5"/>
      <c r="W9" s="5"/>
      <c r="X9" s="5"/>
      <c r="Y9" s="5"/>
      <c r="Z9" s="5"/>
    </row>
    <row r="10" spans="2:26" x14ac:dyDescent="0.3">
      <c r="B10" s="3" t="s">
        <v>140</v>
      </c>
      <c r="C10" s="9"/>
      <c r="D10" s="9"/>
      <c r="E10" s="9"/>
      <c r="F10" s="9"/>
      <c r="G10" s="9"/>
      <c r="H10" s="9"/>
      <c r="I10" s="9"/>
      <c r="J10" s="9">
        <f t="shared" ref="J10:Q10" si="1">J9/J11</f>
        <v>0.87074245191791122</v>
      </c>
      <c r="K10" s="9">
        <f t="shared" si="1"/>
        <v>0.87020522187600735</v>
      </c>
      <c r="L10" s="9">
        <f t="shared" si="1"/>
        <v>0.89491780380358865</v>
      </c>
      <c r="M10" s="9">
        <f t="shared" si="1"/>
        <v>0.92285376598259372</v>
      </c>
      <c r="N10" s="9">
        <f t="shared" si="1"/>
        <v>0.93854088320618889</v>
      </c>
      <c r="O10" s="9">
        <f t="shared" si="1"/>
        <v>0.9459546577844633</v>
      </c>
      <c r="P10" s="9">
        <f t="shared" si="1"/>
        <v>0.95530246051359191</v>
      </c>
      <c r="Q10" s="9">
        <f t="shared" si="1"/>
        <v>0.95777371870635009</v>
      </c>
      <c r="R10" s="9"/>
      <c r="S10" s="9"/>
      <c r="T10" s="9"/>
      <c r="U10" s="9"/>
      <c r="V10" s="9"/>
      <c r="W10" s="9"/>
      <c r="X10" s="9"/>
      <c r="Y10" s="9"/>
      <c r="Z10" s="9"/>
    </row>
    <row r="11" spans="2:26" x14ac:dyDescent="0.3">
      <c r="B11" s="3" t="s">
        <v>145</v>
      </c>
      <c r="C11" s="4"/>
      <c r="D11" s="4"/>
      <c r="E11" s="4"/>
      <c r="F11" s="4"/>
      <c r="G11" s="4"/>
      <c r="H11" s="4"/>
      <c r="I11" s="4"/>
      <c r="J11" s="4">
        <v>9307</v>
      </c>
      <c r="K11" s="4">
        <v>9307</v>
      </c>
      <c r="L11" s="4">
        <v>9307</v>
      </c>
      <c r="M11" s="4">
        <v>9307</v>
      </c>
      <c r="N11" s="4">
        <v>9307</v>
      </c>
      <c r="O11" s="4">
        <v>9307</v>
      </c>
      <c r="P11" s="4">
        <v>9307</v>
      </c>
      <c r="Q11" s="4">
        <v>9307</v>
      </c>
      <c r="R11" s="4"/>
      <c r="S11" s="4"/>
      <c r="T11" s="4"/>
      <c r="U11" s="4"/>
      <c r="V11" s="4"/>
      <c r="W11" s="4"/>
      <c r="X11" s="4"/>
      <c r="Y11" s="4"/>
      <c r="Z11" s="4"/>
    </row>
  </sheetData>
  <sheetProtection sheet="1" objects="1" scenarios="1"/>
  <mergeCells count="2">
    <mergeCell ref="Y5:Z5"/>
    <mergeCell ref="V5:W5"/>
  </mergeCells>
  <phoneticPr fontId="9" type="noConversion"/>
  <conditionalFormatting sqref="X5">
    <cfRule type="cellIs" dxfId="115" priority="1" operator="equal">
      <formula>"Neither"</formula>
    </cfRule>
    <cfRule type="cellIs" dxfId="114" priority="2" operator="equal">
      <formula>"Improvement"</formula>
    </cfRule>
    <cfRule type="cellIs" dxfId="113" priority="3" operator="equal">
      <formula>"Concern"</formula>
    </cfRule>
  </conditionalFormatting>
  <dataValidations count="1">
    <dataValidation type="list" allowBlank="1" showInputMessage="1" showErrorMessage="1" sqref="X5" xr:uid="{A0BD9D87-F095-4EDF-8DF7-4F0457C3D8FA}">
      <formula1>"Concern, Improvement, Neither"</formula1>
    </dataValidation>
  </dataValidations>
  <pageMargins left="0.25" right="0.25" top="0.75" bottom="0.75" header="0.3" footer="0.3"/>
  <pageSetup paperSize="8"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BA33-B02A-4E06-8E35-9BA243EFC151}">
  <sheetPr>
    <pageSetUpPr fitToPage="1"/>
  </sheetPr>
  <dimension ref="B2:Z13"/>
  <sheetViews>
    <sheetView showGridLines="0" showRowColHeaders="0" topLeftCell="A27" workbookViewId="0">
      <selection activeCell="AA39" sqref="A1:AA39"/>
    </sheetView>
  </sheetViews>
  <sheetFormatPr defaultRowHeight="14.4" x14ac:dyDescent="0.3"/>
  <cols>
    <col min="1" max="1" width="16.44140625" customWidth="1"/>
    <col min="2" max="2" width="22.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44140625" customWidth="1"/>
    <col min="25" max="26" width="6.5546875" bestFit="1" customWidth="1"/>
  </cols>
  <sheetData>
    <row r="2" spans="2:26" ht="25.8" x14ac:dyDescent="0.5">
      <c r="B2" s="6" t="s">
        <v>141</v>
      </c>
      <c r="C2" s="6"/>
      <c r="D2" s="6"/>
    </row>
    <row r="4" spans="2:26" ht="15" thickBot="1" x14ac:dyDescent="0.35"/>
    <row r="5" spans="2:26" ht="27" customHeight="1" thickBot="1" x14ac:dyDescent="0.35">
      <c r="B5" s="96" t="s">
        <v>42</v>
      </c>
      <c r="C5" s="97"/>
      <c r="D5" s="97"/>
      <c r="E5" s="97"/>
      <c r="F5" s="97"/>
      <c r="G5" s="97"/>
      <c r="H5" s="97"/>
      <c r="I5" s="97"/>
      <c r="J5" s="97"/>
      <c r="K5" s="97"/>
      <c r="L5" s="97"/>
      <c r="M5" s="97"/>
      <c r="N5" s="97"/>
      <c r="O5" s="97"/>
      <c r="P5" s="97"/>
      <c r="Q5" s="97"/>
      <c r="R5" s="97"/>
      <c r="S5" s="97"/>
      <c r="T5" s="97"/>
      <c r="U5" s="97"/>
      <c r="V5" s="311" t="s">
        <v>92</v>
      </c>
      <c r="W5" s="311"/>
      <c r="X5" s="234" t="s">
        <v>125</v>
      </c>
      <c r="Y5" s="309" t="s">
        <v>109</v>
      </c>
      <c r="Z5" s="310"/>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143</v>
      </c>
      <c r="C8" s="4"/>
      <c r="D8" s="4"/>
      <c r="E8" s="4"/>
      <c r="F8" s="4"/>
      <c r="G8" s="4"/>
      <c r="H8" s="4"/>
      <c r="I8" s="4"/>
      <c r="J8" s="4"/>
      <c r="K8" s="4">
        <v>6</v>
      </c>
      <c r="L8" s="4">
        <v>15</v>
      </c>
      <c r="M8" s="4">
        <v>18</v>
      </c>
      <c r="N8" s="4">
        <v>123</v>
      </c>
      <c r="O8" s="4">
        <v>3</v>
      </c>
      <c r="P8" s="4">
        <v>253</v>
      </c>
      <c r="Q8" s="4">
        <v>18</v>
      </c>
      <c r="R8" s="4"/>
      <c r="S8" s="4"/>
      <c r="T8" s="4"/>
      <c r="U8" s="4"/>
      <c r="V8" s="4"/>
      <c r="W8" s="4"/>
      <c r="X8" s="4"/>
      <c r="Y8" s="4"/>
      <c r="Z8" s="4"/>
    </row>
    <row r="9" spans="2:26" x14ac:dyDescent="0.3">
      <c r="B9" s="3" t="s">
        <v>144</v>
      </c>
      <c r="C9" s="4"/>
      <c r="D9" s="4"/>
      <c r="E9" s="5"/>
      <c r="F9" s="5"/>
      <c r="G9" s="5"/>
      <c r="H9" s="5"/>
      <c r="I9" s="5"/>
      <c r="J9" s="5"/>
      <c r="K9" s="5">
        <v>6</v>
      </c>
      <c r="L9" s="5">
        <v>21</v>
      </c>
      <c r="M9" s="5">
        <v>39</v>
      </c>
      <c r="N9" s="5">
        <v>162</v>
      </c>
      <c r="O9" s="4">
        <v>165</v>
      </c>
      <c r="P9" s="4">
        <v>418</v>
      </c>
      <c r="Q9" s="5">
        <v>436</v>
      </c>
      <c r="R9" s="5"/>
      <c r="S9" s="5"/>
      <c r="T9" s="5"/>
      <c r="U9" s="5"/>
      <c r="V9" s="5"/>
      <c r="W9" s="5"/>
      <c r="X9" s="5"/>
      <c r="Y9" s="5"/>
      <c r="Z9" s="5"/>
    </row>
    <row r="10" spans="2:26" x14ac:dyDescent="0.3">
      <c r="B10" s="3" t="s">
        <v>140</v>
      </c>
      <c r="C10" s="4"/>
      <c r="D10" s="4"/>
      <c r="E10" s="9"/>
      <c r="F10" s="9"/>
      <c r="G10" s="9"/>
      <c r="H10" s="9"/>
      <c r="I10" s="9"/>
      <c r="J10" s="9"/>
      <c r="K10" s="9">
        <f>K9/K11</f>
        <v>1.411764705882353E-2</v>
      </c>
      <c r="L10" s="9">
        <f t="shared" ref="L10:Q10" si="0">L9/L11</f>
        <v>4.6979865771812082E-2</v>
      </c>
      <c r="M10" s="9">
        <f t="shared" si="0"/>
        <v>8.7248322147651006E-2</v>
      </c>
      <c r="N10" s="9">
        <f t="shared" si="0"/>
        <v>0.30451127819548873</v>
      </c>
      <c r="O10" s="9">
        <f t="shared" si="0"/>
        <v>0.22088353413654618</v>
      </c>
      <c r="P10" s="9">
        <f t="shared" si="0"/>
        <v>0.50605326876513312</v>
      </c>
      <c r="Q10" s="9">
        <f t="shared" si="0"/>
        <v>0.51658767772511849</v>
      </c>
      <c r="R10" s="9"/>
      <c r="S10" s="9"/>
      <c r="T10" s="9"/>
      <c r="U10" s="9"/>
      <c r="V10" s="9"/>
      <c r="W10" s="9"/>
      <c r="X10" s="9"/>
      <c r="Y10" s="9"/>
      <c r="Z10" s="9"/>
    </row>
    <row r="11" spans="2:26" x14ac:dyDescent="0.3">
      <c r="B11" s="3" t="s">
        <v>146</v>
      </c>
      <c r="C11" s="4"/>
      <c r="D11" s="4"/>
      <c r="E11" s="4"/>
      <c r="F11" s="4"/>
      <c r="G11" s="4"/>
      <c r="H11" s="4"/>
      <c r="I11" s="4"/>
      <c r="J11" s="4"/>
      <c r="K11" s="4">
        <v>425</v>
      </c>
      <c r="L11" s="4">
        <v>447</v>
      </c>
      <c r="M11" s="4">
        <v>447</v>
      </c>
      <c r="N11" s="4">
        <v>532</v>
      </c>
      <c r="O11" s="4">
        <v>747</v>
      </c>
      <c r="P11" s="4">
        <v>826</v>
      </c>
      <c r="Q11" s="4">
        <v>844</v>
      </c>
      <c r="R11" s="4"/>
      <c r="S11" s="4"/>
      <c r="T11" s="4"/>
      <c r="U11" s="4"/>
      <c r="V11" s="4"/>
      <c r="W11" s="4"/>
      <c r="X11" s="4"/>
      <c r="Y11" s="4"/>
      <c r="Z11" s="4"/>
    </row>
    <row r="12" spans="2:26" x14ac:dyDescent="0.3">
      <c r="B12" s="3" t="s">
        <v>147</v>
      </c>
      <c r="C12" s="4"/>
      <c r="D12" s="4"/>
      <c r="E12" s="4"/>
      <c r="F12" s="4"/>
      <c r="G12" s="4"/>
      <c r="H12" s="4"/>
      <c r="I12" s="4"/>
      <c r="J12" s="4"/>
      <c r="K12" s="4">
        <f>K11-K8</f>
        <v>419</v>
      </c>
      <c r="L12" s="4">
        <f t="shared" ref="L12:N12" si="1">L11-L8</f>
        <v>432</v>
      </c>
      <c r="M12" s="4">
        <f t="shared" si="1"/>
        <v>429</v>
      </c>
      <c r="N12" s="4">
        <f t="shared" si="1"/>
        <v>409</v>
      </c>
      <c r="O12" s="4">
        <v>582</v>
      </c>
      <c r="P12" s="4">
        <v>408</v>
      </c>
      <c r="Q12" s="4">
        <v>408</v>
      </c>
      <c r="R12" s="4"/>
      <c r="S12" s="4"/>
      <c r="T12" s="4"/>
      <c r="U12" s="4"/>
      <c r="V12" s="4"/>
      <c r="W12" s="4"/>
      <c r="X12" s="4"/>
      <c r="Y12" s="4"/>
      <c r="Z12" s="4"/>
    </row>
    <row r="13" spans="2:26" x14ac:dyDescent="0.3">
      <c r="B13" s="174" t="s">
        <v>148</v>
      </c>
    </row>
  </sheetData>
  <mergeCells count="2">
    <mergeCell ref="Y5:Z5"/>
    <mergeCell ref="V5:W5"/>
  </mergeCells>
  <phoneticPr fontId="9" type="noConversion"/>
  <conditionalFormatting sqref="X5">
    <cfRule type="cellIs" dxfId="112" priority="1" operator="equal">
      <formula>"Neither"</formula>
    </cfRule>
    <cfRule type="cellIs" dxfId="111" priority="2" operator="equal">
      <formula>"Improvement"</formula>
    </cfRule>
    <cfRule type="cellIs" dxfId="110" priority="3" operator="equal">
      <formula>"Concern"</formula>
    </cfRule>
  </conditionalFormatting>
  <dataValidations count="1">
    <dataValidation type="list" allowBlank="1" showInputMessage="1" showErrorMessage="1" sqref="X5" xr:uid="{7470A3E9-5428-43A0-8C9C-55394EA4DD09}">
      <formula1>"Concern, Improvement, Neither"</formula1>
    </dataValidation>
  </dataValidations>
  <pageMargins left="0.7" right="0.7" top="0.75" bottom="0.75" header="0.3" footer="0.3"/>
  <pageSetup paperSize="8"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E880-6D5C-442D-971B-FFDBF7007800}">
  <sheetPr>
    <pageSetUpPr fitToPage="1"/>
  </sheetPr>
  <dimension ref="B2:Z10"/>
  <sheetViews>
    <sheetView showGridLines="0" showRowColHeaders="0" topLeftCell="A25" workbookViewId="0">
      <selection activeCell="AA37" sqref="A1:AA37"/>
    </sheetView>
  </sheetViews>
  <sheetFormatPr defaultRowHeight="14.4" x14ac:dyDescent="0.3"/>
  <cols>
    <col min="1" max="1" width="16.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 customWidth="1"/>
    <col min="25" max="26" width="6.5546875" bestFit="1" customWidth="1"/>
  </cols>
  <sheetData>
    <row r="2" spans="2:26" ht="25.8" x14ac:dyDescent="0.5">
      <c r="B2" s="6" t="s">
        <v>149</v>
      </c>
      <c r="C2" s="6"/>
      <c r="D2" s="6"/>
    </row>
    <row r="4" spans="2:26" ht="15" thickBot="1" x14ac:dyDescent="0.35"/>
    <row r="5" spans="2:26" ht="27" customHeight="1" thickBot="1" x14ac:dyDescent="0.35">
      <c r="B5" s="235" t="s">
        <v>43</v>
      </c>
      <c r="C5" s="97"/>
      <c r="D5" s="97"/>
      <c r="E5" s="97"/>
      <c r="F5" s="97"/>
      <c r="G5" s="97"/>
      <c r="H5" s="97"/>
      <c r="I5" s="97"/>
      <c r="J5" s="97"/>
      <c r="K5" s="97"/>
      <c r="L5" s="97"/>
      <c r="M5" s="97"/>
      <c r="N5" s="97"/>
      <c r="O5" s="97"/>
      <c r="P5" s="97"/>
      <c r="Q5" s="97"/>
      <c r="R5" s="97"/>
      <c r="S5" s="97"/>
      <c r="T5" s="97"/>
      <c r="U5" s="97"/>
      <c r="V5" s="311" t="s">
        <v>92</v>
      </c>
      <c r="W5" s="311"/>
      <c r="X5" s="234"/>
      <c r="Y5" s="309" t="s">
        <v>109</v>
      </c>
      <c r="Z5" s="310"/>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138</v>
      </c>
      <c r="C8" s="4"/>
      <c r="D8" s="4"/>
      <c r="E8" s="4"/>
      <c r="F8" s="4"/>
      <c r="G8" s="4"/>
      <c r="H8" s="4"/>
      <c r="I8" s="4">
        <v>405</v>
      </c>
      <c r="J8" s="4">
        <v>405</v>
      </c>
      <c r="K8" s="4">
        <v>405</v>
      </c>
      <c r="L8" s="4">
        <v>405</v>
      </c>
      <c r="M8" s="4">
        <v>405</v>
      </c>
      <c r="N8" s="4">
        <v>405</v>
      </c>
      <c r="O8" s="4">
        <v>405</v>
      </c>
      <c r="P8" s="4">
        <v>406</v>
      </c>
      <c r="Q8" s="4">
        <v>406</v>
      </c>
      <c r="R8" s="4"/>
      <c r="S8" s="4"/>
      <c r="T8" s="4"/>
      <c r="U8" s="4"/>
      <c r="V8" s="4"/>
      <c r="W8" s="4"/>
      <c r="X8" s="4"/>
      <c r="Y8" s="4"/>
      <c r="Z8" s="4"/>
    </row>
    <row r="9" spans="2:26" x14ac:dyDescent="0.3">
      <c r="B9" s="3" t="s">
        <v>139</v>
      </c>
      <c r="C9" s="5"/>
      <c r="D9" s="5"/>
      <c r="E9" s="5"/>
      <c r="F9" s="5"/>
      <c r="G9" s="5"/>
      <c r="H9" s="5"/>
      <c r="I9" s="5">
        <v>47</v>
      </c>
      <c r="J9" s="5">
        <v>58</v>
      </c>
      <c r="K9" s="5">
        <v>97</v>
      </c>
      <c r="L9" s="5">
        <v>108</v>
      </c>
      <c r="M9" s="5">
        <v>113</v>
      </c>
      <c r="N9" s="5">
        <v>182</v>
      </c>
      <c r="O9" s="5">
        <v>228</v>
      </c>
      <c r="P9" s="5">
        <v>263</v>
      </c>
      <c r="Q9" s="5">
        <v>329</v>
      </c>
      <c r="R9" s="5"/>
      <c r="S9" s="5"/>
      <c r="T9" s="5"/>
      <c r="U9" s="5"/>
      <c r="V9" s="5"/>
      <c r="W9" s="5"/>
      <c r="X9" s="5"/>
      <c r="Y9" s="5"/>
      <c r="Z9" s="5"/>
    </row>
    <row r="10" spans="2:26" x14ac:dyDescent="0.3">
      <c r="B10" s="3" t="s">
        <v>140</v>
      </c>
      <c r="C10" s="9"/>
      <c r="D10" s="9"/>
      <c r="E10" s="9"/>
      <c r="F10" s="9"/>
      <c r="G10" s="9"/>
      <c r="H10" s="9"/>
      <c r="I10" s="9">
        <v>0.12</v>
      </c>
      <c r="J10" s="9">
        <v>0.14000000000000001</v>
      </c>
      <c r="K10" s="9">
        <v>0.24</v>
      </c>
      <c r="L10" s="9">
        <v>0.27</v>
      </c>
      <c r="M10" s="9">
        <v>0.28000000000000003</v>
      </c>
      <c r="N10" s="9">
        <v>0.45</v>
      </c>
      <c r="O10" s="9">
        <v>0.56000000000000005</v>
      </c>
      <c r="P10" s="9">
        <v>0.64</v>
      </c>
      <c r="Q10" s="9">
        <v>0.81</v>
      </c>
      <c r="R10" s="9"/>
      <c r="S10" s="9"/>
      <c r="T10" s="9"/>
      <c r="U10" s="9"/>
      <c r="V10" s="9"/>
      <c r="W10" s="9"/>
      <c r="X10" s="9"/>
      <c r="Y10" s="9"/>
      <c r="Z10" s="9"/>
    </row>
  </sheetData>
  <sheetProtection sheet="1" objects="1" scenarios="1"/>
  <mergeCells count="2">
    <mergeCell ref="Y5:Z5"/>
    <mergeCell ref="V5:W5"/>
  </mergeCells>
  <phoneticPr fontId="9" type="noConversion"/>
  <conditionalFormatting sqref="X5">
    <cfRule type="cellIs" dxfId="109" priority="1" operator="equal">
      <formula>"Neither"</formula>
    </cfRule>
    <cfRule type="cellIs" dxfId="108" priority="2" operator="equal">
      <formula>"Improvement"</formula>
    </cfRule>
    <cfRule type="cellIs" dxfId="107" priority="3" operator="equal">
      <formula>"Concern"</formula>
    </cfRule>
  </conditionalFormatting>
  <dataValidations count="1">
    <dataValidation type="list" allowBlank="1" showInputMessage="1" showErrorMessage="1" sqref="X5" xr:uid="{F5C860D3-9BE7-4167-9BEA-9D7D9A51014A}">
      <formula1>"Concern, Improvement, Neither"</formula1>
    </dataValidation>
  </dataValidations>
  <pageMargins left="0.25" right="0.25"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6E9E-34A3-44E2-82FE-86C21432E6CB}">
  <sheetPr>
    <pageSetUpPr fitToPage="1"/>
  </sheetPr>
  <dimension ref="B2:BA52"/>
  <sheetViews>
    <sheetView showGridLines="0" showRowColHeaders="0" zoomScale="80" zoomScaleNormal="80" workbookViewId="0">
      <selection sqref="A1:BC89"/>
    </sheetView>
  </sheetViews>
  <sheetFormatPr defaultRowHeight="14.4" x14ac:dyDescent="0.3"/>
  <cols>
    <col min="2" max="2" width="9.44140625" customWidth="1"/>
    <col min="3" max="23" width="6.44140625" customWidth="1"/>
    <col min="24" max="24" width="8.44140625" customWidth="1"/>
    <col min="25" max="26" width="6.44140625" customWidth="1"/>
    <col min="27" max="27" width="5.44140625" customWidth="1"/>
    <col min="28" max="28" width="9.44140625" customWidth="1"/>
    <col min="29" max="50" width="6.44140625" customWidth="1"/>
    <col min="51" max="51" width="8.44140625" customWidth="1"/>
    <col min="52" max="53" width="6.44140625" customWidth="1"/>
    <col min="54" max="55" width="5.44140625" customWidth="1"/>
    <col min="56" max="56" width="9.44140625" customWidth="1"/>
    <col min="57" max="77" width="5.44140625" customWidth="1"/>
  </cols>
  <sheetData>
    <row r="2" spans="2:53" ht="25.8" x14ac:dyDescent="0.5">
      <c r="C2" s="6" t="s">
        <v>150</v>
      </c>
      <c r="D2" s="6"/>
      <c r="E2" s="6"/>
    </row>
    <row r="4" spans="2:53" ht="15" thickBot="1" x14ac:dyDescent="0.35">
      <c r="B4" s="32" t="s">
        <v>151</v>
      </c>
    </row>
    <row r="5" spans="2:53" ht="27" customHeight="1" thickBot="1" x14ac:dyDescent="0.35">
      <c r="B5" s="96" t="s">
        <v>152</v>
      </c>
      <c r="C5" s="97"/>
      <c r="D5" s="97"/>
      <c r="E5" s="97"/>
      <c r="F5" s="97"/>
      <c r="G5" s="97"/>
      <c r="H5" s="97"/>
      <c r="I5" s="97"/>
      <c r="J5" s="97"/>
      <c r="K5" s="97"/>
      <c r="L5" s="97"/>
      <c r="M5" s="97"/>
      <c r="N5" s="97"/>
      <c r="O5" s="97"/>
      <c r="P5" s="97"/>
      <c r="Q5" s="97"/>
      <c r="R5" s="97"/>
      <c r="S5" s="97"/>
      <c r="T5" s="97"/>
      <c r="U5" s="97"/>
      <c r="V5" s="311" t="s">
        <v>92</v>
      </c>
      <c r="W5" s="311"/>
      <c r="X5" s="234"/>
      <c r="Y5" s="98" t="s">
        <v>113</v>
      </c>
      <c r="Z5" s="99" t="s">
        <v>110</v>
      </c>
      <c r="AB5" s="96" t="s">
        <v>153</v>
      </c>
      <c r="AC5" s="97"/>
      <c r="AD5" s="97"/>
      <c r="AE5" s="97"/>
      <c r="AF5" s="97"/>
      <c r="AG5" s="97"/>
      <c r="AH5" s="97"/>
      <c r="AI5" s="97"/>
      <c r="AJ5" s="97"/>
      <c r="AK5" s="97"/>
      <c r="AL5" s="97"/>
      <c r="AM5" s="97"/>
      <c r="AN5" s="97"/>
      <c r="AO5" s="97"/>
      <c r="AP5" s="97"/>
      <c r="AQ5" s="97"/>
      <c r="AR5" s="97"/>
      <c r="AS5" s="97"/>
      <c r="AT5" s="97"/>
      <c r="AU5" s="97"/>
      <c r="AV5" s="97"/>
      <c r="AW5" s="311" t="s">
        <v>92</v>
      </c>
      <c r="AX5" s="311"/>
      <c r="AY5" s="234"/>
      <c r="AZ5" s="98" t="s">
        <v>113</v>
      </c>
      <c r="BA5" s="99" t="s">
        <v>110</v>
      </c>
    </row>
    <row r="7" spans="2:53"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c r="AB7" s="2"/>
      <c r="AC7" s="63">
        <v>45383</v>
      </c>
      <c r="AD7" s="63">
        <v>45413</v>
      </c>
      <c r="AE7" s="63">
        <v>45444</v>
      </c>
      <c r="AF7" s="63">
        <v>45474</v>
      </c>
      <c r="AG7" s="63">
        <v>45505</v>
      </c>
      <c r="AH7" s="63">
        <v>45536</v>
      </c>
      <c r="AI7" s="63">
        <v>45566</v>
      </c>
      <c r="AJ7" s="63">
        <v>45597</v>
      </c>
      <c r="AK7" s="63">
        <v>45627</v>
      </c>
      <c r="AL7" s="63">
        <v>45658</v>
      </c>
      <c r="AM7" s="63">
        <v>45689</v>
      </c>
      <c r="AN7" s="63">
        <v>45717</v>
      </c>
      <c r="AO7" s="63">
        <v>45748</v>
      </c>
      <c r="AP7" s="63">
        <v>45778</v>
      </c>
      <c r="AQ7" s="63">
        <v>45809</v>
      </c>
      <c r="AR7" s="63">
        <v>45839</v>
      </c>
      <c r="AS7" s="63">
        <v>45870</v>
      </c>
      <c r="AT7" s="63">
        <v>45901</v>
      </c>
      <c r="AU7" s="63">
        <v>45931</v>
      </c>
      <c r="AV7" s="63">
        <v>45962</v>
      </c>
      <c r="AW7" s="63">
        <v>45992</v>
      </c>
      <c r="AX7" s="63">
        <v>46023</v>
      </c>
      <c r="AY7" s="63">
        <v>46054</v>
      </c>
      <c r="AZ7" s="63">
        <v>46082</v>
      </c>
      <c r="BA7" s="63">
        <v>46082</v>
      </c>
    </row>
    <row r="8" spans="2:53" x14ac:dyDescent="0.3">
      <c r="B8" s="3" t="s">
        <v>154</v>
      </c>
      <c r="C8" s="82">
        <v>3</v>
      </c>
      <c r="D8" s="82">
        <v>3</v>
      </c>
      <c r="E8" s="82">
        <v>3</v>
      </c>
      <c r="F8" s="82">
        <v>5</v>
      </c>
      <c r="G8" s="82">
        <v>2</v>
      </c>
      <c r="H8" s="82">
        <v>3</v>
      </c>
      <c r="I8" s="82">
        <v>8</v>
      </c>
      <c r="J8" s="82">
        <v>3</v>
      </c>
      <c r="K8" s="82">
        <v>5</v>
      </c>
      <c r="L8" s="82">
        <v>7</v>
      </c>
      <c r="M8" s="82">
        <v>3</v>
      </c>
      <c r="N8" s="82">
        <v>5</v>
      </c>
      <c r="O8" s="82">
        <v>7</v>
      </c>
      <c r="P8" s="82">
        <v>4</v>
      </c>
      <c r="Q8" s="82"/>
      <c r="R8" s="82"/>
      <c r="S8" s="82"/>
      <c r="T8" s="82"/>
      <c r="U8" s="82"/>
      <c r="V8" s="82"/>
      <c r="W8" s="82"/>
      <c r="X8" s="82"/>
      <c r="Y8" s="82"/>
      <c r="Z8" s="82"/>
      <c r="AB8" s="3" t="s">
        <v>155</v>
      </c>
      <c r="AC8" s="82">
        <v>6</v>
      </c>
      <c r="AD8" s="82">
        <v>5</v>
      </c>
      <c r="AE8" s="82">
        <v>6</v>
      </c>
      <c r="AF8" s="82">
        <v>3</v>
      </c>
      <c r="AG8" s="82">
        <v>8</v>
      </c>
      <c r="AH8" s="82">
        <v>12</v>
      </c>
      <c r="AI8" s="82">
        <v>7</v>
      </c>
      <c r="AJ8" s="82">
        <v>9</v>
      </c>
      <c r="AK8" s="82">
        <v>6</v>
      </c>
      <c r="AL8" s="82">
        <v>7</v>
      </c>
      <c r="AM8" s="82">
        <v>9</v>
      </c>
      <c r="AN8" s="82">
        <v>4</v>
      </c>
      <c r="AO8" s="82">
        <v>3</v>
      </c>
      <c r="AP8" s="82">
        <v>4</v>
      </c>
      <c r="AQ8" s="82"/>
      <c r="AR8" s="82"/>
      <c r="AS8" s="82"/>
      <c r="AT8" s="82"/>
      <c r="AU8" s="82"/>
      <c r="AV8" s="82"/>
      <c r="AW8" s="82"/>
      <c r="AX8" s="82"/>
      <c r="AY8" s="82"/>
      <c r="AZ8" s="82"/>
      <c r="BA8" s="82"/>
    </row>
    <row r="9" spans="2:53" x14ac:dyDescent="0.3">
      <c r="B9" s="3" t="s">
        <v>156</v>
      </c>
      <c r="C9" s="83">
        <v>0.66666666666666663</v>
      </c>
      <c r="D9" s="83">
        <v>0.66666666666666663</v>
      </c>
      <c r="E9" s="83">
        <v>0.66666666666666663</v>
      </c>
      <c r="F9" s="83">
        <v>0.2</v>
      </c>
      <c r="G9" s="83">
        <v>0</v>
      </c>
      <c r="H9" s="83">
        <v>1</v>
      </c>
      <c r="I9" s="83">
        <v>0.5</v>
      </c>
      <c r="J9" s="83">
        <v>0.66666666666666663</v>
      </c>
      <c r="K9" s="83">
        <v>0.6</v>
      </c>
      <c r="L9" s="83">
        <v>0.5714285714285714</v>
      </c>
      <c r="M9" s="83">
        <v>1</v>
      </c>
      <c r="N9" s="83">
        <f>N10/N8</f>
        <v>0.4</v>
      </c>
      <c r="O9" s="83">
        <f>O10/O8</f>
        <v>0.7142857142857143</v>
      </c>
      <c r="P9" s="83">
        <f>P10/P8</f>
        <v>0.5</v>
      </c>
      <c r="Q9" s="83"/>
      <c r="R9" s="83"/>
      <c r="S9" s="83"/>
      <c r="T9" s="83"/>
      <c r="U9" s="83"/>
      <c r="V9" s="83"/>
      <c r="W9" s="83"/>
      <c r="X9" s="83"/>
      <c r="Y9" s="83"/>
      <c r="Z9" s="83"/>
      <c r="AB9" s="3" t="s">
        <v>157</v>
      </c>
      <c r="AC9" s="83">
        <v>0.66666666666666663</v>
      </c>
      <c r="AD9" s="83">
        <v>1</v>
      </c>
      <c r="AE9" s="83">
        <v>0.5</v>
      </c>
      <c r="AF9" s="83">
        <v>0.66666666666666663</v>
      </c>
      <c r="AG9" s="83">
        <v>0.375</v>
      </c>
      <c r="AH9" s="83">
        <v>0.58333333333333337</v>
      </c>
      <c r="AI9" s="83">
        <v>0.42857142857142855</v>
      </c>
      <c r="AJ9" s="83">
        <v>0.55555555555555558</v>
      </c>
      <c r="AK9" s="83">
        <v>0.83333333333333337</v>
      </c>
      <c r="AL9" s="83">
        <v>0.7142857142857143</v>
      </c>
      <c r="AM9" s="83">
        <v>0.55555555555555558</v>
      </c>
      <c r="AN9" s="83">
        <v>0.5</v>
      </c>
      <c r="AO9" s="83">
        <f>AO10/AO8</f>
        <v>0.33333333333333331</v>
      </c>
      <c r="AP9" s="83">
        <f>AP10/AP8</f>
        <v>0.25</v>
      </c>
      <c r="AQ9" s="83"/>
      <c r="AR9" s="83"/>
      <c r="AS9" s="83"/>
      <c r="AT9" s="83"/>
      <c r="AU9" s="83"/>
      <c r="AV9" s="83"/>
      <c r="AW9" s="83"/>
      <c r="AX9" s="83"/>
      <c r="AY9" s="83"/>
      <c r="AZ9" s="83"/>
      <c r="BA9" s="83"/>
    </row>
    <row r="10" spans="2:53" x14ac:dyDescent="0.3">
      <c r="B10" s="3" t="s">
        <v>158</v>
      </c>
      <c r="C10" s="84">
        <v>2</v>
      </c>
      <c r="D10" s="84">
        <v>2</v>
      </c>
      <c r="E10" s="84">
        <v>2</v>
      </c>
      <c r="F10" s="84">
        <v>1</v>
      </c>
      <c r="G10" s="84">
        <v>0</v>
      </c>
      <c r="H10" s="84">
        <v>3</v>
      </c>
      <c r="I10" s="84">
        <v>4</v>
      </c>
      <c r="J10" s="84">
        <v>2</v>
      </c>
      <c r="K10" s="84">
        <v>3</v>
      </c>
      <c r="L10" s="84">
        <v>4</v>
      </c>
      <c r="M10" s="84">
        <v>3</v>
      </c>
      <c r="N10" s="84">
        <v>2</v>
      </c>
      <c r="O10" s="84">
        <v>5</v>
      </c>
      <c r="P10" s="84">
        <v>2</v>
      </c>
      <c r="Q10" s="84"/>
      <c r="R10" s="84"/>
      <c r="S10" s="84"/>
      <c r="T10" s="84"/>
      <c r="U10" s="84"/>
      <c r="V10" s="84"/>
      <c r="W10" s="84"/>
      <c r="X10" s="84"/>
      <c r="Y10" s="84"/>
      <c r="Z10" s="84"/>
      <c r="AB10" s="3" t="s">
        <v>159</v>
      </c>
      <c r="AC10" s="84">
        <v>4</v>
      </c>
      <c r="AD10" s="84">
        <v>5</v>
      </c>
      <c r="AE10" s="84">
        <v>3</v>
      </c>
      <c r="AF10" s="84">
        <v>2</v>
      </c>
      <c r="AG10" s="84">
        <v>3</v>
      </c>
      <c r="AH10" s="84">
        <v>7</v>
      </c>
      <c r="AI10" s="84">
        <v>3</v>
      </c>
      <c r="AJ10" s="84">
        <v>5</v>
      </c>
      <c r="AK10" s="84">
        <v>5</v>
      </c>
      <c r="AL10" s="84">
        <v>5</v>
      </c>
      <c r="AM10" s="84">
        <v>5</v>
      </c>
      <c r="AN10" s="84">
        <v>2</v>
      </c>
      <c r="AO10" s="84">
        <v>1</v>
      </c>
      <c r="AP10" s="84">
        <v>1</v>
      </c>
      <c r="AQ10" s="84"/>
      <c r="AR10" s="84"/>
      <c r="AS10" s="84"/>
      <c r="AT10" s="84"/>
      <c r="AU10" s="84"/>
      <c r="AV10" s="84"/>
      <c r="AW10" s="84"/>
      <c r="AX10" s="84"/>
      <c r="AY10" s="84"/>
      <c r="AZ10" s="84"/>
      <c r="BA10" s="84"/>
    </row>
    <row r="46" spans="2:53" ht="15" thickBot="1" x14ac:dyDescent="0.35"/>
    <row r="47" spans="2:53" ht="24" thickBot="1" x14ac:dyDescent="0.35">
      <c r="B47" s="96" t="s">
        <v>160</v>
      </c>
      <c r="C47" s="97"/>
      <c r="D47" s="97"/>
      <c r="E47" s="97"/>
      <c r="F47" s="97"/>
      <c r="G47" s="97"/>
      <c r="H47" s="97"/>
      <c r="I47" s="97"/>
      <c r="J47" s="97"/>
      <c r="K47" s="97"/>
      <c r="L47" s="97"/>
      <c r="M47" s="97"/>
      <c r="N47" s="97"/>
      <c r="O47" s="97"/>
      <c r="P47" s="97"/>
      <c r="Q47" s="97"/>
      <c r="R47" s="97"/>
      <c r="S47" s="97"/>
      <c r="T47" s="97"/>
      <c r="U47" s="97"/>
      <c r="V47" s="311" t="s">
        <v>92</v>
      </c>
      <c r="W47" s="311"/>
      <c r="X47" s="234"/>
      <c r="Y47" s="98" t="s">
        <v>113</v>
      </c>
      <c r="Z47" s="99" t="s">
        <v>110</v>
      </c>
      <c r="AB47" s="96" t="s">
        <v>161</v>
      </c>
      <c r="AC47" s="97"/>
      <c r="AD47" s="97"/>
      <c r="AE47" s="97"/>
      <c r="AF47" s="97"/>
      <c r="AG47" s="97"/>
      <c r="AH47" s="97"/>
      <c r="AI47" s="97"/>
      <c r="AJ47" s="97"/>
      <c r="AK47" s="97"/>
      <c r="AL47" s="97"/>
      <c r="AM47" s="97"/>
      <c r="AN47" s="97"/>
      <c r="AO47" s="97"/>
      <c r="AP47" s="97"/>
      <c r="AQ47" s="97"/>
      <c r="AR47" s="97"/>
      <c r="AS47" s="97"/>
      <c r="AT47" s="97"/>
      <c r="AU47" s="97"/>
      <c r="AV47" s="97"/>
      <c r="AW47" s="311" t="s">
        <v>92</v>
      </c>
      <c r="AX47" s="311"/>
      <c r="AY47" s="234"/>
      <c r="AZ47" s="98" t="s">
        <v>113</v>
      </c>
      <c r="BA47" s="99" t="s">
        <v>110</v>
      </c>
    </row>
    <row r="49" spans="2:53" x14ac:dyDescent="0.3">
      <c r="B49" s="2"/>
      <c r="C49" s="63">
        <v>45383</v>
      </c>
      <c r="D49" s="63">
        <v>45413</v>
      </c>
      <c r="E49" s="63">
        <v>45444</v>
      </c>
      <c r="F49" s="63">
        <v>45474</v>
      </c>
      <c r="G49" s="63">
        <v>45505</v>
      </c>
      <c r="H49" s="63">
        <v>45536</v>
      </c>
      <c r="I49" s="63">
        <v>45566</v>
      </c>
      <c r="J49" s="63">
        <v>45597</v>
      </c>
      <c r="K49" s="63">
        <v>45627</v>
      </c>
      <c r="L49" s="63">
        <v>45658</v>
      </c>
      <c r="M49" s="63">
        <v>45689</v>
      </c>
      <c r="N49" s="63">
        <v>45717</v>
      </c>
      <c r="O49" s="63">
        <v>45748</v>
      </c>
      <c r="P49" s="63">
        <v>45778</v>
      </c>
      <c r="Q49" s="63">
        <v>45809</v>
      </c>
      <c r="R49" s="63">
        <v>45839</v>
      </c>
      <c r="S49" s="63">
        <v>45870</v>
      </c>
      <c r="T49" s="63">
        <v>45901</v>
      </c>
      <c r="U49" s="63">
        <v>45931</v>
      </c>
      <c r="V49" s="63">
        <v>45962</v>
      </c>
      <c r="W49" s="63">
        <v>45992</v>
      </c>
      <c r="X49" s="63">
        <v>46023</v>
      </c>
      <c r="Y49" s="63">
        <v>46054</v>
      </c>
      <c r="Z49" s="63">
        <v>46082</v>
      </c>
      <c r="AB49" s="2"/>
      <c r="AC49" s="63">
        <v>45383</v>
      </c>
      <c r="AD49" s="63">
        <v>45413</v>
      </c>
      <c r="AE49" s="63">
        <v>45444</v>
      </c>
      <c r="AF49" s="63">
        <v>45474</v>
      </c>
      <c r="AG49" s="63">
        <v>45505</v>
      </c>
      <c r="AH49" s="63">
        <v>45536</v>
      </c>
      <c r="AI49" s="63">
        <v>45566</v>
      </c>
      <c r="AJ49" s="63">
        <v>45597</v>
      </c>
      <c r="AK49" s="63">
        <v>45627</v>
      </c>
      <c r="AL49" s="63">
        <v>45658</v>
      </c>
      <c r="AM49" s="63">
        <v>45689</v>
      </c>
      <c r="AN49" s="63">
        <v>45717</v>
      </c>
      <c r="AO49" s="63">
        <v>45748</v>
      </c>
      <c r="AP49" s="63">
        <v>45778</v>
      </c>
      <c r="AQ49" s="63">
        <v>45809</v>
      </c>
      <c r="AR49" s="63">
        <v>45839</v>
      </c>
      <c r="AS49" s="63">
        <v>45870</v>
      </c>
      <c r="AT49" s="63">
        <v>45901</v>
      </c>
      <c r="AU49" s="63">
        <v>45931</v>
      </c>
      <c r="AV49" s="63">
        <v>45962</v>
      </c>
      <c r="AW49" s="63">
        <v>45992</v>
      </c>
      <c r="AX49" s="63">
        <v>46023</v>
      </c>
      <c r="AY49" s="63">
        <v>46054</v>
      </c>
      <c r="AZ49" s="63">
        <v>46082</v>
      </c>
      <c r="BA49" s="63">
        <v>46082</v>
      </c>
    </row>
    <row r="50" spans="2:53" x14ac:dyDescent="0.3">
      <c r="B50" s="3" t="s">
        <v>154</v>
      </c>
      <c r="C50" s="82">
        <v>2</v>
      </c>
      <c r="D50" s="82">
        <v>1</v>
      </c>
      <c r="E50" s="82">
        <v>0</v>
      </c>
      <c r="F50" s="82">
        <v>1</v>
      </c>
      <c r="G50" s="82">
        <v>1</v>
      </c>
      <c r="H50" s="82">
        <v>0</v>
      </c>
      <c r="I50" s="82">
        <v>0</v>
      </c>
      <c r="J50" s="82">
        <v>0</v>
      </c>
      <c r="K50" s="82">
        <v>0</v>
      </c>
      <c r="L50" s="82">
        <v>0</v>
      </c>
      <c r="M50" s="82">
        <v>2</v>
      </c>
      <c r="N50" s="82">
        <v>0</v>
      </c>
      <c r="O50" s="82">
        <v>0</v>
      </c>
      <c r="P50" s="82">
        <v>2</v>
      </c>
      <c r="Q50" s="82"/>
      <c r="R50" s="82"/>
      <c r="S50" s="82"/>
      <c r="T50" s="82"/>
      <c r="U50" s="82"/>
      <c r="V50" s="82"/>
      <c r="W50" s="82"/>
      <c r="X50" s="82"/>
      <c r="Y50" s="82"/>
      <c r="Z50" s="82"/>
      <c r="AB50" s="3" t="s">
        <v>155</v>
      </c>
      <c r="AC50" s="82">
        <v>3</v>
      </c>
      <c r="AD50" s="82">
        <v>3</v>
      </c>
      <c r="AE50" s="82">
        <v>3</v>
      </c>
      <c r="AF50" s="82">
        <v>1</v>
      </c>
      <c r="AG50" s="82">
        <v>0</v>
      </c>
      <c r="AH50" s="82">
        <v>3</v>
      </c>
      <c r="AI50" s="82">
        <v>2</v>
      </c>
      <c r="AJ50" s="82">
        <v>2</v>
      </c>
      <c r="AK50" s="82">
        <v>3</v>
      </c>
      <c r="AL50" s="82">
        <v>6</v>
      </c>
      <c r="AM50" s="82">
        <v>3</v>
      </c>
      <c r="AN50" s="82">
        <v>6</v>
      </c>
      <c r="AO50" s="82">
        <v>6</v>
      </c>
      <c r="AP50" s="82">
        <v>5</v>
      </c>
      <c r="AQ50" s="82"/>
      <c r="AR50" s="82"/>
      <c r="AS50" s="82"/>
      <c r="AT50" s="82"/>
      <c r="AU50" s="82"/>
      <c r="AV50" s="82"/>
      <c r="AW50" s="82"/>
      <c r="AX50" s="82"/>
      <c r="AY50" s="82"/>
      <c r="AZ50" s="82"/>
      <c r="BA50" s="82"/>
    </row>
    <row r="51" spans="2:53" x14ac:dyDescent="0.3">
      <c r="B51" s="3" t="s">
        <v>156</v>
      </c>
      <c r="C51" s="83">
        <v>0.5</v>
      </c>
      <c r="D51" s="83">
        <v>0</v>
      </c>
      <c r="E51" s="83"/>
      <c r="F51" s="83">
        <v>0</v>
      </c>
      <c r="G51" s="83">
        <v>0</v>
      </c>
      <c r="H51" s="83"/>
      <c r="I51" s="83"/>
      <c r="J51" s="83"/>
      <c r="K51" s="83"/>
      <c r="L51" s="83"/>
      <c r="M51" s="83">
        <v>0</v>
      </c>
      <c r="N51" s="83"/>
      <c r="O51" s="83"/>
      <c r="P51" s="83">
        <v>0</v>
      </c>
      <c r="Q51" s="83"/>
      <c r="R51" s="83"/>
      <c r="S51" s="83"/>
      <c r="T51" s="83"/>
      <c r="U51" s="83"/>
      <c r="V51" s="83"/>
      <c r="W51" s="83"/>
      <c r="X51" s="83"/>
      <c r="Y51" s="83"/>
      <c r="Z51" s="83"/>
      <c r="AB51" s="3" t="s">
        <v>157</v>
      </c>
      <c r="AC51" s="83">
        <v>0.33333333333333331</v>
      </c>
      <c r="AD51" s="83">
        <v>0.33333333333333331</v>
      </c>
      <c r="AE51" s="83">
        <v>0.66666666666666663</v>
      </c>
      <c r="AF51" s="83">
        <v>1</v>
      </c>
      <c r="AG51" s="83"/>
      <c r="AH51" s="83">
        <v>0</v>
      </c>
      <c r="AI51" s="83">
        <v>0.5</v>
      </c>
      <c r="AJ51" s="83">
        <v>0.5</v>
      </c>
      <c r="AK51" s="83">
        <v>0.66666666666666663</v>
      </c>
      <c r="AL51" s="83">
        <v>0.66666666666666663</v>
      </c>
      <c r="AM51" s="83">
        <v>0</v>
      </c>
      <c r="AN51" s="83">
        <f>AN52/AN50</f>
        <v>0.16666666666666666</v>
      </c>
      <c r="AO51" s="83">
        <f>AO52/AO50</f>
        <v>0.5</v>
      </c>
      <c r="AP51" s="83">
        <f>AP52/AP50</f>
        <v>0.6</v>
      </c>
      <c r="AQ51" s="83"/>
      <c r="AR51" s="83"/>
      <c r="AS51" s="83"/>
      <c r="AT51" s="83"/>
      <c r="AU51" s="83"/>
      <c r="AV51" s="83"/>
      <c r="AW51" s="83"/>
      <c r="AX51" s="83"/>
      <c r="AY51" s="83"/>
      <c r="AZ51" s="83"/>
      <c r="BA51" s="83"/>
    </row>
    <row r="52" spans="2:53" x14ac:dyDescent="0.3">
      <c r="B52" s="3" t="s">
        <v>158</v>
      </c>
      <c r="C52" s="84">
        <v>1</v>
      </c>
      <c r="D52" s="84">
        <v>0</v>
      </c>
      <c r="E52" s="84">
        <v>0</v>
      </c>
      <c r="F52" s="84">
        <v>0</v>
      </c>
      <c r="G52" s="84">
        <v>0</v>
      </c>
      <c r="H52" s="84">
        <v>0</v>
      </c>
      <c r="I52" s="84">
        <v>0</v>
      </c>
      <c r="J52" s="84">
        <v>0</v>
      </c>
      <c r="K52" s="84">
        <v>0</v>
      </c>
      <c r="L52" s="84">
        <v>0</v>
      </c>
      <c r="M52" s="84">
        <v>0</v>
      </c>
      <c r="N52" s="84">
        <v>0</v>
      </c>
      <c r="O52" s="84">
        <v>0</v>
      </c>
      <c r="P52" s="84">
        <v>0</v>
      </c>
      <c r="Q52" s="84"/>
      <c r="R52" s="84"/>
      <c r="S52" s="84"/>
      <c r="T52" s="84"/>
      <c r="U52" s="84"/>
      <c r="V52" s="84"/>
      <c r="W52" s="84"/>
      <c r="X52" s="84"/>
      <c r="Y52" s="84"/>
      <c r="Z52" s="84"/>
      <c r="AB52" s="3" t="s">
        <v>159</v>
      </c>
      <c r="AC52" s="84">
        <v>1</v>
      </c>
      <c r="AD52" s="84">
        <v>1</v>
      </c>
      <c r="AE52" s="84">
        <v>2</v>
      </c>
      <c r="AF52" s="84">
        <v>1</v>
      </c>
      <c r="AG52" s="84">
        <v>0</v>
      </c>
      <c r="AH52" s="84">
        <v>0</v>
      </c>
      <c r="AI52" s="84">
        <v>1</v>
      </c>
      <c r="AJ52" s="84">
        <v>1</v>
      </c>
      <c r="AK52" s="84">
        <v>2</v>
      </c>
      <c r="AL52" s="84">
        <v>4</v>
      </c>
      <c r="AM52" s="84">
        <v>0</v>
      </c>
      <c r="AN52" s="84">
        <v>1</v>
      </c>
      <c r="AO52" s="84">
        <v>3</v>
      </c>
      <c r="AP52" s="84">
        <v>3</v>
      </c>
      <c r="AQ52" s="84"/>
      <c r="AR52" s="84"/>
      <c r="AS52" s="84"/>
      <c r="AT52" s="84"/>
      <c r="AU52" s="84"/>
      <c r="AV52" s="84"/>
      <c r="AW52" s="84"/>
      <c r="AX52" s="84"/>
      <c r="AY52" s="84"/>
      <c r="AZ52" s="84"/>
      <c r="BA52" s="84"/>
    </row>
  </sheetData>
  <sheetProtection sheet="1" objects="1" scenarios="1"/>
  <mergeCells count="4">
    <mergeCell ref="V5:W5"/>
    <mergeCell ref="AW5:AX5"/>
    <mergeCell ref="AW47:AX47"/>
    <mergeCell ref="V47:W47"/>
  </mergeCells>
  <phoneticPr fontId="9" type="noConversion"/>
  <conditionalFormatting sqref="X5">
    <cfRule type="cellIs" dxfId="106" priority="10" operator="equal">
      <formula>"Neither"</formula>
    </cfRule>
    <cfRule type="cellIs" dxfId="105" priority="11" operator="equal">
      <formula>"Improvement"</formula>
    </cfRule>
    <cfRule type="cellIs" dxfId="104" priority="12" operator="equal">
      <formula>"Concern"</formula>
    </cfRule>
  </conditionalFormatting>
  <conditionalFormatting sqref="X47">
    <cfRule type="cellIs" dxfId="103" priority="1" operator="equal">
      <formula>"Neither"</formula>
    </cfRule>
    <cfRule type="cellIs" dxfId="102" priority="2" operator="equal">
      <formula>"Improvement"</formula>
    </cfRule>
    <cfRule type="cellIs" dxfId="101" priority="3" operator="equal">
      <formula>"Concern"</formula>
    </cfRule>
  </conditionalFormatting>
  <conditionalFormatting sqref="AY5">
    <cfRule type="cellIs" dxfId="100" priority="7" operator="equal">
      <formula>"Neither"</formula>
    </cfRule>
    <cfRule type="cellIs" dxfId="99" priority="8" operator="equal">
      <formula>"Improvement"</formula>
    </cfRule>
    <cfRule type="cellIs" dxfId="98" priority="9" operator="equal">
      <formula>"Concern"</formula>
    </cfRule>
  </conditionalFormatting>
  <conditionalFormatting sqref="AY47">
    <cfRule type="cellIs" dxfId="97" priority="4" operator="equal">
      <formula>"Neither"</formula>
    </cfRule>
    <cfRule type="cellIs" dxfId="96" priority="5" operator="equal">
      <formula>"Improvement"</formula>
    </cfRule>
    <cfRule type="cellIs" dxfId="95" priority="6" operator="equal">
      <formula>"Concern"</formula>
    </cfRule>
  </conditionalFormatting>
  <dataValidations count="1">
    <dataValidation type="list" allowBlank="1" showInputMessage="1" showErrorMessage="1" sqref="X5 AY5 AY47 X47" xr:uid="{A827F5BB-8EC6-41BE-B9FA-667C55E48509}">
      <formula1>"Concern, Improvement, Neither"</formula1>
    </dataValidation>
  </dataValidations>
  <pageMargins left="0.25" right="0.25" top="0.75" bottom="0.75" header="0.3" footer="0.3"/>
  <pageSetup paperSize="8"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F621-7F07-4676-969E-33D081230057}">
  <sheetPr>
    <pageSetUpPr fitToPage="1"/>
  </sheetPr>
  <dimension ref="B2:BA52"/>
  <sheetViews>
    <sheetView showGridLines="0" showRowColHeaders="0" topLeftCell="V56" zoomScale="70" zoomScaleNormal="70" workbookViewId="0">
      <selection sqref="A1:BB87"/>
    </sheetView>
  </sheetViews>
  <sheetFormatPr defaultRowHeight="14.4" x14ac:dyDescent="0.3"/>
  <cols>
    <col min="2" max="2" width="9.44140625" customWidth="1"/>
    <col min="3" max="21" width="6.44140625" customWidth="1"/>
    <col min="22" max="22" width="7.5546875" customWidth="1"/>
    <col min="23" max="23" width="7.6640625" customWidth="1"/>
    <col min="24" max="24" width="8.5546875" customWidth="1"/>
    <col min="25" max="26" width="6.44140625" customWidth="1"/>
    <col min="27" max="27" width="5.44140625" customWidth="1"/>
    <col min="28" max="28" width="9.44140625" customWidth="1"/>
    <col min="29" max="50" width="6.44140625" customWidth="1"/>
    <col min="51" max="51" width="10.5546875" customWidth="1"/>
    <col min="52" max="53" width="6.44140625" customWidth="1"/>
    <col min="54" max="55" width="5.44140625" customWidth="1"/>
    <col min="56" max="56" width="9.44140625" customWidth="1"/>
    <col min="57" max="77" width="5.44140625" customWidth="1"/>
  </cols>
  <sheetData>
    <row r="2" spans="2:53" ht="25.8" x14ac:dyDescent="0.5">
      <c r="C2" s="6" t="s">
        <v>162</v>
      </c>
      <c r="D2" s="6"/>
      <c r="E2" s="6"/>
    </row>
    <row r="4" spans="2:53" ht="15" thickBot="1" x14ac:dyDescent="0.35">
      <c r="B4" s="32" t="s">
        <v>151</v>
      </c>
    </row>
    <row r="5" spans="2:53" ht="27" customHeight="1" thickBot="1" x14ac:dyDescent="0.35">
      <c r="B5" s="96" t="s">
        <v>152</v>
      </c>
      <c r="C5" s="97"/>
      <c r="D5" s="97"/>
      <c r="E5" s="97"/>
      <c r="F5" s="97"/>
      <c r="G5" s="97"/>
      <c r="H5" s="97"/>
      <c r="I5" s="97"/>
      <c r="J5" s="97"/>
      <c r="K5" s="97"/>
      <c r="L5" s="97"/>
      <c r="M5" s="97"/>
      <c r="N5" s="97"/>
      <c r="O5" s="97"/>
      <c r="P5" s="97"/>
      <c r="Q5" s="97"/>
      <c r="R5" s="97"/>
      <c r="S5" s="97"/>
      <c r="T5" s="97"/>
      <c r="U5" s="97"/>
      <c r="V5" s="311" t="s">
        <v>92</v>
      </c>
      <c r="W5" s="311"/>
      <c r="X5" s="234"/>
      <c r="Y5" s="98" t="s">
        <v>113</v>
      </c>
      <c r="Z5" s="99" t="s">
        <v>110</v>
      </c>
      <c r="AB5" s="96" t="s">
        <v>153</v>
      </c>
      <c r="AC5" s="97"/>
      <c r="AD5" s="97"/>
      <c r="AE5" s="97"/>
      <c r="AF5" s="97"/>
      <c r="AG5" s="97"/>
      <c r="AH5" s="97"/>
      <c r="AI5" s="97"/>
      <c r="AJ5" s="97"/>
      <c r="AK5" s="97"/>
      <c r="AL5" s="97"/>
      <c r="AM5" s="97"/>
      <c r="AN5" s="97"/>
      <c r="AO5" s="97"/>
      <c r="AP5" s="97"/>
      <c r="AQ5" s="97"/>
      <c r="AR5" s="97"/>
      <c r="AS5" s="97"/>
      <c r="AT5" s="97"/>
      <c r="AU5" s="97"/>
      <c r="AV5" s="97"/>
      <c r="AW5" s="311" t="s">
        <v>92</v>
      </c>
      <c r="AX5" s="311"/>
      <c r="AY5" s="234"/>
      <c r="AZ5" s="98" t="s">
        <v>113</v>
      </c>
      <c r="BA5" s="99" t="s">
        <v>110</v>
      </c>
    </row>
    <row r="7" spans="2:53"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c r="AB7" s="2"/>
      <c r="AC7" s="63">
        <v>45383</v>
      </c>
      <c r="AD7" s="63">
        <v>45413</v>
      </c>
      <c r="AE7" s="63">
        <v>45444</v>
      </c>
      <c r="AF7" s="63">
        <v>45474</v>
      </c>
      <c r="AG7" s="63">
        <v>45505</v>
      </c>
      <c r="AH7" s="63">
        <v>45536</v>
      </c>
      <c r="AI7" s="63">
        <v>45566</v>
      </c>
      <c r="AJ7" s="63">
        <v>45597</v>
      </c>
      <c r="AK7" s="63">
        <v>45627</v>
      </c>
      <c r="AL7" s="63">
        <v>45658</v>
      </c>
      <c r="AM7" s="63">
        <v>45689</v>
      </c>
      <c r="AN7" s="63">
        <v>45717</v>
      </c>
      <c r="AO7" s="63">
        <v>45748</v>
      </c>
      <c r="AP7" s="63">
        <v>45778</v>
      </c>
      <c r="AQ7" s="63">
        <v>45809</v>
      </c>
      <c r="AR7" s="63">
        <v>45839</v>
      </c>
      <c r="AS7" s="63">
        <v>45870</v>
      </c>
      <c r="AT7" s="63">
        <v>45901</v>
      </c>
      <c r="AU7" s="63">
        <v>45931</v>
      </c>
      <c r="AV7" s="63">
        <v>45962</v>
      </c>
      <c r="AW7" s="63">
        <v>45992</v>
      </c>
      <c r="AX7" s="63">
        <v>46023</v>
      </c>
      <c r="AY7" s="63">
        <v>46054</v>
      </c>
      <c r="AZ7" s="63">
        <v>46082</v>
      </c>
      <c r="BA7" s="63">
        <v>46082</v>
      </c>
    </row>
    <row r="8" spans="2:53" x14ac:dyDescent="0.3">
      <c r="B8" s="3" t="s">
        <v>154</v>
      </c>
      <c r="C8" s="82">
        <v>3</v>
      </c>
      <c r="D8" s="82">
        <v>2</v>
      </c>
      <c r="E8" s="82">
        <v>5</v>
      </c>
      <c r="F8" s="82">
        <v>3</v>
      </c>
      <c r="G8" s="82">
        <v>2</v>
      </c>
      <c r="H8" s="82">
        <v>2</v>
      </c>
      <c r="I8" s="82">
        <v>5</v>
      </c>
      <c r="J8" s="82">
        <v>5</v>
      </c>
      <c r="K8" s="82">
        <v>6</v>
      </c>
      <c r="L8" s="82">
        <v>9</v>
      </c>
      <c r="M8" s="82">
        <v>6</v>
      </c>
      <c r="N8" s="82">
        <v>4</v>
      </c>
      <c r="O8" s="82">
        <v>6</v>
      </c>
      <c r="P8" s="82">
        <v>1</v>
      </c>
      <c r="Q8" s="82"/>
      <c r="R8" s="82"/>
      <c r="S8" s="82"/>
      <c r="T8" s="82"/>
      <c r="U8" s="82"/>
      <c r="V8" s="82"/>
      <c r="W8" s="82"/>
      <c r="X8" s="82"/>
      <c r="Y8" s="82"/>
      <c r="Z8" s="82"/>
      <c r="AB8" s="3" t="s">
        <v>155</v>
      </c>
      <c r="AC8" s="82">
        <v>6</v>
      </c>
      <c r="AD8" s="82">
        <v>5</v>
      </c>
      <c r="AE8" s="82">
        <v>6</v>
      </c>
      <c r="AF8" s="82">
        <v>3</v>
      </c>
      <c r="AG8" s="82">
        <v>8</v>
      </c>
      <c r="AH8" s="82">
        <v>12</v>
      </c>
      <c r="AI8" s="82">
        <v>7</v>
      </c>
      <c r="AJ8" s="82">
        <v>9</v>
      </c>
      <c r="AK8" s="82">
        <v>6</v>
      </c>
      <c r="AL8" s="82">
        <v>7</v>
      </c>
      <c r="AM8" s="82">
        <v>9</v>
      </c>
      <c r="AN8" s="82">
        <v>7</v>
      </c>
      <c r="AO8" s="82">
        <v>5</v>
      </c>
      <c r="AP8" s="82">
        <v>9</v>
      </c>
      <c r="AQ8" s="82"/>
      <c r="AR8" s="82"/>
      <c r="AS8" s="82"/>
      <c r="AT8" s="82"/>
      <c r="AU8" s="82"/>
      <c r="AV8" s="82"/>
      <c r="AW8" s="82"/>
      <c r="AX8" s="82"/>
      <c r="AY8" s="82"/>
      <c r="AZ8" s="82"/>
      <c r="BA8" s="82"/>
    </row>
    <row r="9" spans="2:53" x14ac:dyDescent="0.3">
      <c r="B9" s="3" t="s">
        <v>156</v>
      </c>
      <c r="C9" s="83">
        <v>1</v>
      </c>
      <c r="D9" s="83">
        <v>0.5</v>
      </c>
      <c r="E9" s="83">
        <v>0.6</v>
      </c>
      <c r="F9" s="83">
        <v>0.66666666666666663</v>
      </c>
      <c r="G9" s="83">
        <v>0.5</v>
      </c>
      <c r="H9" s="83">
        <v>0.5</v>
      </c>
      <c r="I9" s="83">
        <v>0.6</v>
      </c>
      <c r="J9" s="83">
        <v>0.6</v>
      </c>
      <c r="K9" s="83">
        <v>0.16666666666666666</v>
      </c>
      <c r="L9" s="83">
        <v>0.44444444444444442</v>
      </c>
      <c r="M9" s="83">
        <v>0.5</v>
      </c>
      <c r="N9" s="83">
        <f>N10/N8</f>
        <v>0</v>
      </c>
      <c r="O9" s="83">
        <f>O10/O8</f>
        <v>0.33333333333333331</v>
      </c>
      <c r="P9" s="83">
        <f>P10/P8</f>
        <v>0</v>
      </c>
      <c r="Q9" s="83"/>
      <c r="R9" s="83"/>
      <c r="S9" s="83"/>
      <c r="T9" s="83"/>
      <c r="U9" s="83"/>
      <c r="V9" s="83"/>
      <c r="W9" s="83"/>
      <c r="X9" s="83"/>
      <c r="Y9" s="83"/>
      <c r="Z9" s="83"/>
      <c r="AB9" s="3" t="s">
        <v>157</v>
      </c>
      <c r="AC9" s="83">
        <v>0.66666666666666663</v>
      </c>
      <c r="AD9" s="83">
        <v>1</v>
      </c>
      <c r="AE9" s="83">
        <v>0.5</v>
      </c>
      <c r="AF9" s="83">
        <v>0.66666666666666663</v>
      </c>
      <c r="AG9" s="83">
        <v>0.375</v>
      </c>
      <c r="AH9" s="83">
        <v>0.58333333333333337</v>
      </c>
      <c r="AI9" s="83">
        <v>0.42857142857142855</v>
      </c>
      <c r="AJ9" s="83">
        <v>0.55555555555555558</v>
      </c>
      <c r="AK9" s="83">
        <v>0.83333333333333337</v>
      </c>
      <c r="AL9" s="83">
        <v>0.7142857142857143</v>
      </c>
      <c r="AM9" s="83">
        <v>0.55555555555555558</v>
      </c>
      <c r="AN9" s="83">
        <v>0.28999999999999998</v>
      </c>
      <c r="AO9" s="83">
        <v>0.4</v>
      </c>
      <c r="AP9" s="83">
        <f>AP10/AP8</f>
        <v>0.44444444444444442</v>
      </c>
      <c r="AQ9" s="83"/>
      <c r="AR9" s="83"/>
      <c r="AS9" s="83"/>
      <c r="AT9" s="83"/>
      <c r="AU9" s="83"/>
      <c r="AV9" s="83"/>
      <c r="AW9" s="83"/>
      <c r="AX9" s="83"/>
      <c r="AY9" s="83"/>
      <c r="AZ9" s="83"/>
      <c r="BA9" s="83"/>
    </row>
    <row r="10" spans="2:53" x14ac:dyDescent="0.3">
      <c r="B10" s="3" t="s">
        <v>158</v>
      </c>
      <c r="C10" s="84">
        <v>3</v>
      </c>
      <c r="D10" s="84">
        <v>1</v>
      </c>
      <c r="E10" s="84">
        <v>3</v>
      </c>
      <c r="F10" s="84">
        <v>2</v>
      </c>
      <c r="G10" s="84">
        <v>1</v>
      </c>
      <c r="H10" s="84">
        <v>1</v>
      </c>
      <c r="I10" s="84">
        <v>3</v>
      </c>
      <c r="J10" s="84">
        <v>3</v>
      </c>
      <c r="K10" s="84">
        <v>1</v>
      </c>
      <c r="L10" s="84">
        <v>4</v>
      </c>
      <c r="M10" s="84">
        <v>3</v>
      </c>
      <c r="N10" s="84">
        <v>0</v>
      </c>
      <c r="O10" s="84">
        <v>2</v>
      </c>
      <c r="P10" s="84">
        <v>0</v>
      </c>
      <c r="Q10" s="84"/>
      <c r="R10" s="84"/>
      <c r="S10" s="84"/>
      <c r="T10" s="84"/>
      <c r="U10" s="84"/>
      <c r="V10" s="84"/>
      <c r="W10" s="84"/>
      <c r="X10" s="84"/>
      <c r="Y10" s="84"/>
      <c r="Z10" s="84"/>
      <c r="AB10" s="3" t="s">
        <v>159</v>
      </c>
      <c r="AC10" s="84">
        <v>4</v>
      </c>
      <c r="AD10" s="84">
        <v>5</v>
      </c>
      <c r="AE10" s="84">
        <v>3</v>
      </c>
      <c r="AF10" s="84">
        <v>2</v>
      </c>
      <c r="AG10" s="84">
        <v>3</v>
      </c>
      <c r="AH10" s="84">
        <v>7</v>
      </c>
      <c r="AI10" s="84">
        <v>3</v>
      </c>
      <c r="AJ10" s="84">
        <v>5</v>
      </c>
      <c r="AK10" s="84">
        <v>5</v>
      </c>
      <c r="AL10" s="84">
        <v>5</v>
      </c>
      <c r="AM10" s="84">
        <v>5</v>
      </c>
      <c r="AN10" s="84">
        <v>2</v>
      </c>
      <c r="AO10" s="84">
        <v>2</v>
      </c>
      <c r="AP10" s="84">
        <v>4</v>
      </c>
      <c r="AQ10" s="84"/>
      <c r="AR10" s="84"/>
      <c r="AS10" s="84"/>
      <c r="AT10" s="84"/>
      <c r="AU10" s="84"/>
      <c r="AV10" s="84"/>
      <c r="AW10" s="84"/>
      <c r="AX10" s="84"/>
      <c r="AY10" s="84"/>
      <c r="AZ10" s="84"/>
      <c r="BA10" s="84"/>
    </row>
    <row r="46" spans="2:53" ht="15" thickBot="1" x14ac:dyDescent="0.35"/>
    <row r="47" spans="2:53" ht="25.5" customHeight="1" thickBot="1" x14ac:dyDescent="0.35">
      <c r="B47" s="96" t="s">
        <v>160</v>
      </c>
      <c r="C47" s="97"/>
      <c r="D47" s="97"/>
      <c r="E47" s="97"/>
      <c r="F47" s="97"/>
      <c r="G47" s="97"/>
      <c r="H47" s="97"/>
      <c r="I47" s="97"/>
      <c r="J47" s="97"/>
      <c r="K47" s="97"/>
      <c r="L47" s="97"/>
      <c r="M47" s="97"/>
      <c r="N47" s="97"/>
      <c r="O47" s="97"/>
      <c r="P47" s="97"/>
      <c r="Q47" s="97"/>
      <c r="R47" s="97"/>
      <c r="S47" s="97"/>
      <c r="T47" s="97"/>
      <c r="U47" s="97"/>
      <c r="V47" s="311" t="s">
        <v>92</v>
      </c>
      <c r="W47" s="311"/>
      <c r="X47" s="234"/>
      <c r="Y47" s="98" t="s">
        <v>113</v>
      </c>
      <c r="Z47" s="99" t="s">
        <v>110</v>
      </c>
      <c r="AB47" s="96" t="s">
        <v>161</v>
      </c>
      <c r="AC47" s="97"/>
      <c r="AD47" s="97"/>
      <c r="AE47" s="97"/>
      <c r="AF47" s="97"/>
      <c r="AG47" s="97"/>
      <c r="AH47" s="97"/>
      <c r="AI47" s="97"/>
      <c r="AJ47" s="97"/>
      <c r="AK47" s="97"/>
      <c r="AL47" s="97"/>
      <c r="AM47" s="97"/>
      <c r="AN47" s="97"/>
      <c r="AO47" s="97"/>
      <c r="AP47" s="97"/>
      <c r="AQ47" s="97"/>
      <c r="AR47" s="97"/>
      <c r="AS47" s="97"/>
      <c r="AT47" s="97"/>
      <c r="AU47" s="97"/>
      <c r="AV47" s="97"/>
      <c r="AW47" s="311" t="s">
        <v>92</v>
      </c>
      <c r="AX47" s="311"/>
      <c r="AY47" s="234"/>
      <c r="AZ47" s="98" t="s">
        <v>113</v>
      </c>
      <c r="BA47" s="99" t="s">
        <v>110</v>
      </c>
    </row>
    <row r="49" spans="2:53" x14ac:dyDescent="0.3">
      <c r="B49" s="2"/>
      <c r="C49" s="63">
        <v>45383</v>
      </c>
      <c r="D49" s="63">
        <v>45413</v>
      </c>
      <c r="E49" s="63">
        <v>45444</v>
      </c>
      <c r="F49" s="63">
        <v>45474</v>
      </c>
      <c r="G49" s="63">
        <v>45505</v>
      </c>
      <c r="H49" s="63">
        <v>45536</v>
      </c>
      <c r="I49" s="63">
        <v>45566</v>
      </c>
      <c r="J49" s="63">
        <v>45597</v>
      </c>
      <c r="K49" s="63">
        <v>45627</v>
      </c>
      <c r="L49" s="63">
        <v>45658</v>
      </c>
      <c r="M49" s="63">
        <v>45689</v>
      </c>
      <c r="N49" s="63">
        <v>45717</v>
      </c>
      <c r="O49" s="63">
        <v>45748</v>
      </c>
      <c r="P49" s="63">
        <v>45778</v>
      </c>
      <c r="Q49" s="63">
        <v>45809</v>
      </c>
      <c r="R49" s="63">
        <v>45839</v>
      </c>
      <c r="S49" s="63">
        <v>45870</v>
      </c>
      <c r="T49" s="63">
        <v>45901</v>
      </c>
      <c r="U49" s="63">
        <v>45931</v>
      </c>
      <c r="V49" s="63">
        <v>45962</v>
      </c>
      <c r="W49" s="63">
        <v>45992</v>
      </c>
      <c r="X49" s="63">
        <v>46023</v>
      </c>
      <c r="Y49" s="63">
        <v>46054</v>
      </c>
      <c r="Z49" s="63">
        <v>46082</v>
      </c>
      <c r="AB49" s="2"/>
      <c r="AC49" s="63">
        <v>45383</v>
      </c>
      <c r="AD49" s="63">
        <v>45413</v>
      </c>
      <c r="AE49" s="63">
        <v>45444</v>
      </c>
      <c r="AF49" s="63">
        <v>45474</v>
      </c>
      <c r="AG49" s="63">
        <v>45505</v>
      </c>
      <c r="AH49" s="63">
        <v>45536</v>
      </c>
      <c r="AI49" s="63">
        <v>45566</v>
      </c>
      <c r="AJ49" s="63">
        <v>45597</v>
      </c>
      <c r="AK49" s="63">
        <v>45627</v>
      </c>
      <c r="AL49" s="63">
        <v>45658</v>
      </c>
      <c r="AM49" s="63">
        <v>45689</v>
      </c>
      <c r="AN49" s="63">
        <v>45717</v>
      </c>
      <c r="AO49" s="63">
        <v>45748</v>
      </c>
      <c r="AP49" s="63">
        <v>45778</v>
      </c>
      <c r="AQ49" s="63">
        <v>45809</v>
      </c>
      <c r="AR49" s="63">
        <v>45839</v>
      </c>
      <c r="AS49" s="63">
        <v>45870</v>
      </c>
      <c r="AT49" s="63">
        <v>45901</v>
      </c>
      <c r="AU49" s="63">
        <v>45931</v>
      </c>
      <c r="AV49" s="63">
        <v>45962</v>
      </c>
      <c r="AW49" s="63">
        <v>45992</v>
      </c>
      <c r="AX49" s="63">
        <v>46023</v>
      </c>
      <c r="AY49" s="63">
        <v>46054</v>
      </c>
      <c r="AZ49" s="63">
        <v>46082</v>
      </c>
      <c r="BA49" s="63">
        <v>46082</v>
      </c>
    </row>
    <row r="50" spans="2:53" x14ac:dyDescent="0.3">
      <c r="B50" s="3" t="s">
        <v>154</v>
      </c>
      <c r="C50" s="82">
        <v>1</v>
      </c>
      <c r="D50" s="82">
        <v>0</v>
      </c>
      <c r="E50" s="82">
        <v>0</v>
      </c>
      <c r="F50" s="82">
        <v>2</v>
      </c>
      <c r="G50" s="82">
        <v>1</v>
      </c>
      <c r="H50" s="82">
        <v>2</v>
      </c>
      <c r="I50" s="82">
        <v>0</v>
      </c>
      <c r="J50" s="82">
        <v>1</v>
      </c>
      <c r="K50" s="82">
        <v>0</v>
      </c>
      <c r="L50" s="82">
        <v>1</v>
      </c>
      <c r="M50" s="82">
        <v>0</v>
      </c>
      <c r="N50" s="82">
        <v>1</v>
      </c>
      <c r="O50" s="82">
        <v>1</v>
      </c>
      <c r="P50" s="82">
        <v>1</v>
      </c>
      <c r="Q50" s="82"/>
      <c r="R50" s="82"/>
      <c r="S50" s="82"/>
      <c r="T50" s="82"/>
      <c r="U50" s="82"/>
      <c r="V50" s="82"/>
      <c r="W50" s="82"/>
      <c r="X50" s="82"/>
      <c r="Y50" s="82"/>
      <c r="Z50" s="82"/>
      <c r="AB50" s="3" t="s">
        <v>155</v>
      </c>
      <c r="AC50" s="82">
        <v>2</v>
      </c>
      <c r="AD50" s="82">
        <v>5</v>
      </c>
      <c r="AE50" s="82">
        <v>7</v>
      </c>
      <c r="AF50" s="82">
        <v>5</v>
      </c>
      <c r="AG50" s="82">
        <v>5</v>
      </c>
      <c r="AH50" s="82">
        <v>3</v>
      </c>
      <c r="AI50" s="82">
        <v>3</v>
      </c>
      <c r="AJ50" s="82">
        <v>2</v>
      </c>
      <c r="AK50" s="82">
        <v>2</v>
      </c>
      <c r="AL50" s="82">
        <v>2</v>
      </c>
      <c r="AM50" s="82">
        <v>10</v>
      </c>
      <c r="AN50" s="82">
        <v>12</v>
      </c>
      <c r="AO50" s="82">
        <v>11</v>
      </c>
      <c r="AP50" s="82">
        <v>8</v>
      </c>
      <c r="AQ50" s="82"/>
      <c r="AR50" s="82"/>
      <c r="AS50" s="82"/>
      <c r="AT50" s="82"/>
      <c r="AU50" s="82"/>
      <c r="AV50" s="82"/>
      <c r="AW50" s="82"/>
      <c r="AX50" s="82"/>
      <c r="AY50" s="82"/>
      <c r="AZ50" s="82"/>
      <c r="BA50" s="82"/>
    </row>
    <row r="51" spans="2:53" x14ac:dyDescent="0.3">
      <c r="B51" s="3" t="s">
        <v>156</v>
      </c>
      <c r="C51" s="83">
        <v>0</v>
      </c>
      <c r="D51" s="83"/>
      <c r="E51" s="83"/>
      <c r="F51" s="83">
        <v>0.5</v>
      </c>
      <c r="G51" s="83">
        <v>0</v>
      </c>
      <c r="H51" s="83">
        <v>0</v>
      </c>
      <c r="I51" s="83"/>
      <c r="J51" s="83">
        <v>0</v>
      </c>
      <c r="K51" s="83"/>
      <c r="L51" s="83">
        <v>0</v>
      </c>
      <c r="M51" s="83"/>
      <c r="N51" s="83">
        <f>N52/N50</f>
        <v>0</v>
      </c>
      <c r="O51" s="83">
        <f>O52/O50</f>
        <v>0</v>
      </c>
      <c r="P51" s="83">
        <f>P52/P50</f>
        <v>0</v>
      </c>
      <c r="Q51" s="83"/>
      <c r="R51" s="83"/>
      <c r="S51" s="83"/>
      <c r="T51" s="83"/>
      <c r="U51" s="83"/>
      <c r="V51" s="83"/>
      <c r="W51" s="83"/>
      <c r="X51" s="83"/>
      <c r="Y51" s="83"/>
      <c r="Z51" s="83"/>
      <c r="AB51" s="3" t="s">
        <v>157</v>
      </c>
      <c r="AC51" s="83">
        <v>0.5</v>
      </c>
      <c r="AD51" s="83">
        <v>0.2</v>
      </c>
      <c r="AE51" s="83">
        <v>0.14285714285714285</v>
      </c>
      <c r="AF51" s="83">
        <v>0.4</v>
      </c>
      <c r="AG51" s="83">
        <v>0.4</v>
      </c>
      <c r="AH51" s="83">
        <v>0.33333333333333331</v>
      </c>
      <c r="AI51" s="83">
        <v>0.66666666666666663</v>
      </c>
      <c r="AJ51" s="83">
        <v>0.5</v>
      </c>
      <c r="AK51" s="83">
        <v>1</v>
      </c>
      <c r="AL51" s="83">
        <v>0.5</v>
      </c>
      <c r="AM51" s="83">
        <v>0.1</v>
      </c>
      <c r="AN51" s="83">
        <f>AN52/AN50</f>
        <v>0.16666666666666666</v>
      </c>
      <c r="AO51" s="83">
        <f>AO52/AO50</f>
        <v>0.18181818181818182</v>
      </c>
      <c r="AP51" s="83">
        <f t="shared" ref="AP51" si="0">AP52/AP50</f>
        <v>0.25</v>
      </c>
      <c r="AQ51" s="83"/>
      <c r="AR51" s="83"/>
      <c r="AS51" s="83"/>
      <c r="AT51" s="83"/>
      <c r="AU51" s="83"/>
      <c r="AV51" s="83"/>
      <c r="AW51" s="83"/>
      <c r="AX51" s="83"/>
      <c r="AY51" s="83"/>
      <c r="AZ51" s="83"/>
      <c r="BA51" s="83"/>
    </row>
    <row r="52" spans="2:53" x14ac:dyDescent="0.3">
      <c r="B52" s="3" t="s">
        <v>158</v>
      </c>
      <c r="C52" s="84">
        <v>0</v>
      </c>
      <c r="D52" s="84">
        <v>0</v>
      </c>
      <c r="E52" s="84">
        <v>0</v>
      </c>
      <c r="F52" s="84">
        <v>1</v>
      </c>
      <c r="G52" s="84">
        <v>0</v>
      </c>
      <c r="H52" s="84">
        <v>0</v>
      </c>
      <c r="I52" s="84">
        <v>0</v>
      </c>
      <c r="J52" s="84">
        <v>0</v>
      </c>
      <c r="K52" s="84">
        <v>0</v>
      </c>
      <c r="L52" s="84">
        <v>0</v>
      </c>
      <c r="M52" s="84">
        <v>0</v>
      </c>
      <c r="N52" s="84">
        <v>0</v>
      </c>
      <c r="O52" s="84">
        <v>0</v>
      </c>
      <c r="P52" s="84">
        <v>0</v>
      </c>
      <c r="Q52" s="84"/>
      <c r="R52" s="84"/>
      <c r="S52" s="84"/>
      <c r="T52" s="84"/>
      <c r="U52" s="84"/>
      <c r="V52" s="84"/>
      <c r="W52" s="84"/>
      <c r="X52" s="84"/>
      <c r="Y52" s="84"/>
      <c r="Z52" s="84"/>
      <c r="AB52" s="3" t="s">
        <v>159</v>
      </c>
      <c r="AC52" s="84">
        <v>1</v>
      </c>
      <c r="AD52" s="84">
        <v>1</v>
      </c>
      <c r="AE52" s="84">
        <v>1</v>
      </c>
      <c r="AF52" s="84">
        <v>2</v>
      </c>
      <c r="AG52" s="84">
        <v>2</v>
      </c>
      <c r="AH52" s="84">
        <v>1</v>
      </c>
      <c r="AI52" s="84">
        <v>2</v>
      </c>
      <c r="AJ52" s="84">
        <v>1</v>
      </c>
      <c r="AK52" s="84">
        <v>2</v>
      </c>
      <c r="AL52" s="84">
        <v>1</v>
      </c>
      <c r="AM52" s="84">
        <v>1</v>
      </c>
      <c r="AN52" s="84">
        <v>2</v>
      </c>
      <c r="AO52" s="84">
        <v>2</v>
      </c>
      <c r="AP52" s="84">
        <v>2</v>
      </c>
      <c r="AQ52" s="84"/>
      <c r="AR52" s="84"/>
      <c r="AS52" s="84"/>
      <c r="AT52" s="84"/>
      <c r="AU52" s="84"/>
      <c r="AV52" s="84"/>
      <c r="AW52" s="84"/>
      <c r="AX52" s="84"/>
      <c r="AY52" s="84"/>
      <c r="AZ52" s="84"/>
      <c r="BA52" s="84"/>
    </row>
  </sheetData>
  <sheetProtection sheet="1" objects="1" scenarios="1"/>
  <mergeCells count="4">
    <mergeCell ref="V5:W5"/>
    <mergeCell ref="AW5:AX5"/>
    <mergeCell ref="AW47:AX47"/>
    <mergeCell ref="V47:W47"/>
  </mergeCells>
  <conditionalFormatting sqref="X5">
    <cfRule type="cellIs" dxfId="94" priority="10" operator="equal">
      <formula>"Neither"</formula>
    </cfRule>
    <cfRule type="cellIs" dxfId="93" priority="11" operator="equal">
      <formula>"Improvement"</formula>
    </cfRule>
    <cfRule type="cellIs" dxfId="92" priority="12" operator="equal">
      <formula>"Concern"</formula>
    </cfRule>
  </conditionalFormatting>
  <conditionalFormatting sqref="X47">
    <cfRule type="cellIs" dxfId="91" priority="1" operator="equal">
      <formula>"Neither"</formula>
    </cfRule>
    <cfRule type="cellIs" dxfId="90" priority="2" operator="equal">
      <formula>"Improvement"</formula>
    </cfRule>
    <cfRule type="cellIs" dxfId="89" priority="3" operator="equal">
      <formula>"Concern"</formula>
    </cfRule>
  </conditionalFormatting>
  <conditionalFormatting sqref="AY5">
    <cfRule type="cellIs" dxfId="88" priority="7" operator="equal">
      <formula>"Neither"</formula>
    </cfRule>
    <cfRule type="cellIs" dxfId="87" priority="8" operator="equal">
      <formula>"Improvement"</formula>
    </cfRule>
    <cfRule type="cellIs" dxfId="86" priority="9" operator="equal">
      <formula>"Concern"</formula>
    </cfRule>
  </conditionalFormatting>
  <conditionalFormatting sqref="AY47">
    <cfRule type="cellIs" dxfId="85" priority="4" operator="equal">
      <formula>"Neither"</formula>
    </cfRule>
    <cfRule type="cellIs" dxfId="84" priority="5" operator="equal">
      <formula>"Improvement"</formula>
    </cfRule>
    <cfRule type="cellIs" dxfId="83" priority="6" operator="equal">
      <formula>"Concern"</formula>
    </cfRule>
  </conditionalFormatting>
  <dataValidations count="1">
    <dataValidation type="list" allowBlank="1" showInputMessage="1" showErrorMessage="1" sqref="X5 AY5 AY47 X47" xr:uid="{D99D52BC-E608-4E3B-B4D1-2DB7370E5CD7}">
      <formula1>"Concern, Improvement, Neither"</formula1>
    </dataValidation>
  </dataValidations>
  <pageMargins left="0.25" right="0.25" top="0.75" bottom="0.75" header="0.3" footer="0.3"/>
  <pageSetup paperSize="8" scale="5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E420-9AF4-4A88-8475-599828488039}">
  <sheetPr>
    <pageSetUpPr fitToPage="1"/>
  </sheetPr>
  <dimension ref="B2:W12"/>
  <sheetViews>
    <sheetView showGridLines="0" showRowColHeaders="0" workbookViewId="0">
      <selection activeCell="X1" sqref="B1:X40"/>
    </sheetView>
  </sheetViews>
  <sheetFormatPr defaultRowHeight="14.4" x14ac:dyDescent="0.3"/>
  <cols>
    <col min="1" max="1" width="8.5546875" customWidth="1"/>
    <col min="3" max="7" width="9.5546875" customWidth="1"/>
    <col min="8" max="9" width="9.5546875" bestFit="1" customWidth="1"/>
    <col min="10" max="10" width="9.5546875" customWidth="1"/>
    <col min="11" max="11" width="6.5546875" bestFit="1" customWidth="1"/>
    <col min="12" max="12" width="6.44140625" bestFit="1" customWidth="1"/>
    <col min="13" max="13" width="6.5546875" bestFit="1" customWidth="1"/>
    <col min="14" max="14" width="9" bestFit="1" customWidth="1"/>
    <col min="15" max="16" width="9.5546875" customWidth="1"/>
    <col min="17" max="21" width="9.5546875" bestFit="1" customWidth="1"/>
    <col min="22" max="22" width="9.5546875" customWidth="1"/>
    <col min="23" max="23" width="6.5546875" customWidth="1"/>
  </cols>
  <sheetData>
    <row r="2" spans="2:23" ht="25.8" x14ac:dyDescent="0.5">
      <c r="B2" s="6" t="s">
        <v>24</v>
      </c>
      <c r="C2" s="6"/>
      <c r="D2" s="6"/>
    </row>
    <row r="5" spans="2:23" ht="27" customHeight="1" x14ac:dyDescent="0.3">
      <c r="B5" s="312" t="s">
        <v>163</v>
      </c>
      <c r="C5" s="313"/>
      <c r="D5" s="313"/>
      <c r="E5" s="313"/>
      <c r="F5" s="313"/>
      <c r="G5" s="313"/>
      <c r="H5" s="313"/>
      <c r="I5" s="313"/>
      <c r="J5" s="313"/>
      <c r="K5" s="313"/>
      <c r="L5" s="314"/>
      <c r="M5" s="312" t="s">
        <v>164</v>
      </c>
      <c r="N5" s="313"/>
      <c r="O5" s="313"/>
      <c r="P5" s="313"/>
      <c r="Q5" s="313"/>
      <c r="R5" s="313"/>
      <c r="S5" s="313"/>
      <c r="T5" s="313"/>
      <c r="U5" s="313"/>
      <c r="V5" s="313"/>
      <c r="W5" s="313"/>
    </row>
    <row r="6" spans="2:23" ht="12" customHeight="1" x14ac:dyDescent="0.3"/>
    <row r="7" spans="2:23" x14ac:dyDescent="0.3">
      <c r="D7" s="2"/>
      <c r="E7" s="3" t="s">
        <v>165</v>
      </c>
      <c r="F7" s="3" t="s">
        <v>166</v>
      </c>
      <c r="G7" s="3" t="s">
        <v>167</v>
      </c>
      <c r="H7" s="3" t="s">
        <v>168</v>
      </c>
      <c r="I7" s="3" t="s">
        <v>126</v>
      </c>
      <c r="J7" s="3" t="s">
        <v>127</v>
      </c>
      <c r="P7" s="2"/>
      <c r="Q7" s="3" t="s">
        <v>165</v>
      </c>
      <c r="R7" s="3" t="s">
        <v>166</v>
      </c>
      <c r="S7" s="3" t="s">
        <v>167</v>
      </c>
      <c r="T7" s="3" t="s">
        <v>168</v>
      </c>
      <c r="U7" s="3" t="s">
        <v>126</v>
      </c>
      <c r="V7" s="3" t="s">
        <v>127</v>
      </c>
    </row>
    <row r="8" spans="2:23" x14ac:dyDescent="0.3">
      <c r="D8" s="3" t="s">
        <v>169</v>
      </c>
      <c r="E8" s="19">
        <v>5</v>
      </c>
      <c r="F8" s="19">
        <v>2</v>
      </c>
      <c r="G8" s="19">
        <v>1</v>
      </c>
      <c r="H8" s="19"/>
      <c r="I8" s="19">
        <v>2</v>
      </c>
      <c r="J8" s="19"/>
      <c r="P8" s="3" t="s">
        <v>169</v>
      </c>
      <c r="Q8" s="19">
        <v>108</v>
      </c>
      <c r="R8" s="19">
        <v>38</v>
      </c>
      <c r="S8" s="19">
        <v>35</v>
      </c>
      <c r="T8" s="19">
        <v>34</v>
      </c>
      <c r="U8" s="19">
        <v>26</v>
      </c>
      <c r="V8" s="19"/>
    </row>
    <row r="9" spans="2:23" x14ac:dyDescent="0.3">
      <c r="D9" s="3" t="s">
        <v>170</v>
      </c>
      <c r="E9" s="20">
        <v>2</v>
      </c>
      <c r="F9" s="20">
        <v>2</v>
      </c>
      <c r="G9" s="20"/>
      <c r="H9" s="20">
        <v>3</v>
      </c>
      <c r="I9" s="20">
        <v>3</v>
      </c>
      <c r="J9" s="20"/>
      <c r="P9" s="3" t="s">
        <v>170</v>
      </c>
      <c r="Q9" s="20">
        <v>47</v>
      </c>
      <c r="R9" s="20">
        <v>46</v>
      </c>
      <c r="S9" s="20">
        <v>42</v>
      </c>
      <c r="T9" s="20">
        <v>30</v>
      </c>
      <c r="U9" s="20">
        <v>27</v>
      </c>
      <c r="V9" s="20"/>
    </row>
    <row r="10" spans="2:23" x14ac:dyDescent="0.3">
      <c r="D10" s="3" t="s">
        <v>171</v>
      </c>
      <c r="E10" s="20">
        <v>4</v>
      </c>
      <c r="F10" s="20">
        <v>9</v>
      </c>
      <c r="G10" s="20">
        <v>7</v>
      </c>
      <c r="H10" s="20"/>
      <c r="I10" s="20">
        <v>3</v>
      </c>
      <c r="J10" s="20"/>
      <c r="P10" s="3" t="s">
        <v>171</v>
      </c>
      <c r="Q10" s="20">
        <v>56</v>
      </c>
      <c r="R10" s="20">
        <v>40</v>
      </c>
      <c r="S10" s="20">
        <v>40</v>
      </c>
      <c r="T10" s="20">
        <v>28</v>
      </c>
      <c r="U10" s="20">
        <v>26</v>
      </c>
      <c r="V10" s="20"/>
    </row>
    <row r="11" spans="2:23" x14ac:dyDescent="0.3">
      <c r="D11" s="3" t="s">
        <v>172</v>
      </c>
      <c r="E11" s="20">
        <v>2</v>
      </c>
      <c r="F11" s="20">
        <v>6</v>
      </c>
      <c r="G11" s="20"/>
      <c r="H11" s="20">
        <v>2</v>
      </c>
      <c r="I11" s="20">
        <v>4</v>
      </c>
      <c r="J11" s="20"/>
      <c r="P11" s="3" t="s">
        <v>172</v>
      </c>
      <c r="Q11" s="20">
        <v>66</v>
      </c>
      <c r="R11" s="20">
        <v>48</v>
      </c>
      <c r="S11" s="20">
        <v>35</v>
      </c>
      <c r="T11" s="20">
        <v>23</v>
      </c>
      <c r="U11" s="20">
        <v>44</v>
      </c>
      <c r="V11" s="20"/>
    </row>
    <row r="12" spans="2:23" x14ac:dyDescent="0.3">
      <c r="I12" s="103">
        <f>SUM(I8:I11)</f>
        <v>12</v>
      </c>
      <c r="U12" s="103">
        <f>SUM(U8:U11)</f>
        <v>123</v>
      </c>
    </row>
  </sheetData>
  <sheetProtection sheet="1" objects="1" scenarios="1"/>
  <mergeCells count="2">
    <mergeCell ref="B5:L5"/>
    <mergeCell ref="M5:W5"/>
  </mergeCells>
  <pageMargins left="0.25" right="0.25" top="0.75" bottom="0.75" header="0.3" footer="0.3"/>
  <pageSetup paperSize="8" scale="9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A6FA0C5620144DA096368249AD8FFE" ma:contentTypeVersion="8" ma:contentTypeDescription="Create a new document." ma:contentTypeScope="" ma:versionID="2b582306a2ae6a62d941a0bd16945182">
  <xsd:schema xmlns:xsd="http://www.w3.org/2001/XMLSchema" xmlns:xs="http://www.w3.org/2001/XMLSchema" xmlns:p="http://schemas.microsoft.com/office/2006/metadata/properties" xmlns:ns2="a315f5d9-469b-47af-812c-b847bb135963" xmlns:ns3="8e3de6f8-ee25-40a3-8790-47c5204052e2" targetNamespace="http://schemas.microsoft.com/office/2006/metadata/properties" ma:root="true" ma:fieldsID="422d182a46261c4d13a3ca03ce46e4a0" ns2:_="" ns3:_="">
    <xsd:import namespace="a315f5d9-469b-47af-812c-b847bb135963"/>
    <xsd:import namespace="8e3de6f8-ee25-40a3-8790-47c520405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5f5d9-469b-47af-812c-b847bb1359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3de6f8-ee25-40a3-8790-47c5204052e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D5AAB4-4D05-4D42-91D3-D0FA3F2A90E1}">
  <ds:schemaRefs>
    <ds:schemaRef ds:uri="http://schemas.microsoft.com/sharepoint/v3/contenttype/forms"/>
  </ds:schemaRefs>
</ds:datastoreItem>
</file>

<file path=customXml/itemProps2.xml><?xml version="1.0" encoding="utf-8"?>
<ds:datastoreItem xmlns:ds="http://schemas.openxmlformats.org/officeDocument/2006/customXml" ds:itemID="{77552C1A-FD0D-4539-9ED7-FFAFF6F4E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5f5d9-469b-47af-812c-b847bb135963"/>
    <ds:schemaRef ds:uri="8e3de6f8-ee25-40a3-8790-47c520405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AB48BE-0CFE-41E1-96BE-F9C5EB83B5D2}">
  <ds:schemaRefs>
    <ds:schemaRef ds:uri="http://purl.org/dc/dcmitype/"/>
    <ds:schemaRef ds:uri="http://schemas.microsoft.com/office/infopath/2007/PartnerControls"/>
    <ds:schemaRef ds:uri="http://purl.org/dc/elements/1.1/"/>
    <ds:schemaRef ds:uri="http://schemas.microsoft.com/office/2006/metadata/properties"/>
    <ds:schemaRef ds:uri="8e3de6f8-ee25-40a3-8790-47c5204052e2"/>
    <ds:schemaRef ds:uri="http://schemas.microsoft.com/office/2006/documentManagement/types"/>
    <ds:schemaRef ds:uri="http://purl.org/dc/terms/"/>
    <ds:schemaRef ds:uri="http://schemas.openxmlformats.org/package/2006/metadata/core-properties"/>
    <ds:schemaRef ds:uri="a315f5d9-469b-47af-812c-b847bb13596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Home</vt:lpstr>
      <vt:lpstr>Summary</vt:lpstr>
      <vt:lpstr>(QS)-% Heat Serv.</vt:lpstr>
      <vt:lpstr>(QS) - EICRs</vt:lpstr>
      <vt:lpstr>(QS) - Fire Remedial Works</vt:lpstr>
      <vt:lpstr>(QS)-Fire Risk Assessments</vt:lpstr>
      <vt:lpstr>(PE) - Adult Complaints</vt:lpstr>
      <vt:lpstr>(PE) - Childrens Complaints</vt:lpstr>
      <vt:lpstr>(PE)-Compliments</vt:lpstr>
      <vt:lpstr>(R)-Current Ten Arrears</vt:lpstr>
      <vt:lpstr>(R)-HC DC DP SL</vt:lpstr>
      <vt:lpstr>(R)-Affordable Homes</vt:lpstr>
      <vt:lpstr>(R)-Occ_Rates</vt:lpstr>
      <vt:lpstr>(R)-Urgent Repairs</vt:lpstr>
      <vt:lpstr>(R)-Leisure</vt:lpstr>
      <vt:lpstr>(R)-Voids</vt:lpstr>
      <vt:lpstr>(R)-Disrepair claims </vt:lpstr>
      <vt:lpstr>(QS)-Food</vt:lpstr>
      <vt:lpstr>(QS)-Food Additional</vt:lpstr>
      <vt:lpstr>(QS)-IAA</vt:lpstr>
      <vt:lpstr>(QS)-Temp Accom</vt:lpstr>
      <vt:lpstr>(QS) - Carers</vt:lpstr>
      <vt:lpstr>(WF)-Turnover</vt:lpstr>
      <vt:lpstr>(WF)-Turnover (2)</vt:lpstr>
      <vt:lpstr>(WF)-Essential Learning</vt:lpstr>
      <vt:lpstr>(WF)-Essential Learning (2)</vt:lpstr>
      <vt:lpstr>(WF)-Appraisals</vt:lpstr>
      <vt:lpstr>(WF)-Budget Savings</vt:lpstr>
      <vt:lpstr>(WF)-Sickness absence rate</vt:lpstr>
      <vt:lpstr>(WF) - Agency</vt:lpstr>
      <vt:lpstr>(WF)-Net Promoter Score</vt:lpstr>
      <vt:lpstr>(WF)- Home Care % market share</vt:lpstr>
      <vt:lpstr>'(PE) - Adult Complaints'!Print_Area</vt:lpstr>
      <vt:lpstr>'(PE) - Childrens Complaints'!Print_Area</vt:lpstr>
      <vt:lpstr>'(PE)-Compliments'!Print_Area</vt:lpstr>
      <vt:lpstr>'(QS) - Carers'!Print_Area</vt:lpstr>
      <vt:lpstr>'(QS) - EICRs'!Print_Area</vt:lpstr>
      <vt:lpstr>'(QS) - Fire Remedial Works'!Print_Area</vt:lpstr>
      <vt:lpstr>'(QS)-% Heat Serv.'!Print_Area</vt:lpstr>
      <vt:lpstr>'(QS)-Fire Risk Assessments'!Print_Area</vt:lpstr>
      <vt:lpstr>'(QS)-Food'!Print_Area</vt:lpstr>
      <vt:lpstr>'(QS)-Food Additional'!Print_Area</vt:lpstr>
      <vt:lpstr>'(QS)-IAA'!Print_Area</vt:lpstr>
      <vt:lpstr>'(QS)-Temp Accom'!Print_Area</vt:lpstr>
      <vt:lpstr>'(R)-Affordable Homes'!Print_Area</vt:lpstr>
      <vt:lpstr>'(R)-Current Ten Arrears'!Print_Area</vt:lpstr>
      <vt:lpstr>'(R)-Disrepair claims '!Print_Area</vt:lpstr>
      <vt:lpstr>'(R)-HC DC DP SL'!Print_Area</vt:lpstr>
      <vt:lpstr>'(R)-Leisure'!Print_Area</vt:lpstr>
      <vt:lpstr>'(R)-Occ_Rates'!Print_Area</vt:lpstr>
      <vt:lpstr>'(R)-Urgent Repairs'!Print_Area</vt:lpstr>
      <vt:lpstr>'(R)-Voids'!Print_Area</vt:lpstr>
      <vt:lpstr>'(WF) - Agency'!Print_Area</vt:lpstr>
      <vt:lpstr>'(WF)- Home Care % market share'!Print_Area</vt:lpstr>
      <vt:lpstr>'(WF)-Appraisals'!Print_Area</vt:lpstr>
      <vt:lpstr>'(WF)-Budget Savings'!Print_Area</vt:lpstr>
      <vt:lpstr>'(WF)-Essential Learning'!Print_Area</vt:lpstr>
      <vt:lpstr>'(WF)-Essential Learning (2)'!Print_Area</vt:lpstr>
      <vt:lpstr>'(WF)-Net Promoter Score'!Print_Area</vt:lpstr>
      <vt:lpstr>'(WF)-Sickness absence rate'!Print_Area</vt:lpstr>
      <vt:lpstr>'(WF)-Turnover'!Print_Area</vt:lpstr>
      <vt:lpstr>'(WF)-Turnover (2)'!Print_Area</vt:lpstr>
      <vt:lpstr>Home!Print_Area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 John Arnold</dc:creator>
  <cp:keywords/>
  <dc:description/>
  <cp:lastModifiedBy>Lianne Jones</cp:lastModifiedBy>
  <cp:revision/>
  <cp:lastPrinted>2025-06-23T20:30:04Z</cp:lastPrinted>
  <dcterms:created xsi:type="dcterms:W3CDTF">2024-12-17T09:55:23Z</dcterms:created>
  <dcterms:modified xsi:type="dcterms:W3CDTF">2025-06-23T20:33:46Z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0x01010086A6FA0C5620144DA096368249AD8FFE</vt:lpwstr>
  </property>
</Properties>
</file>